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lapunova\Desktop\публичные слушания\отчет об исполнении бюджета за 2023 год\"/>
    </mc:Choice>
  </mc:AlternateContent>
  <bookViews>
    <workbookView xWindow="0" yWindow="0" windowWidth="16380" windowHeight="8190" tabRatio="500"/>
  </bookViews>
  <sheets>
    <sheet name="Лист2" sheetId="1" r:id="rId1"/>
  </sheets>
  <definedNames>
    <definedName name="_xlnm.Print_Area" localSheetId="0">Лист2!$A$1:$E$114</definedName>
  </definedNames>
  <calcPr calcId="162913" iterateDelta="1E-4"/>
</workbook>
</file>

<file path=xl/calcChain.xml><?xml version="1.0" encoding="utf-8"?>
<calcChain xmlns="http://schemas.openxmlformats.org/spreadsheetml/2006/main">
  <c r="D73" i="1" l="1"/>
  <c r="D54" i="1"/>
  <c r="D15" i="1"/>
  <c r="D60" i="1"/>
  <c r="C60" i="1"/>
  <c r="D81" i="1"/>
  <c r="C81" i="1"/>
  <c r="D78" i="1"/>
  <c r="D28" i="1"/>
  <c r="E112" i="1"/>
  <c r="E111" i="1"/>
  <c r="E110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87" i="1"/>
  <c r="E86" i="1"/>
  <c r="E85" i="1"/>
  <c r="E84" i="1"/>
  <c r="E83" i="1"/>
  <c r="E82" i="1"/>
  <c r="E80" i="1"/>
  <c r="E79" i="1"/>
  <c r="E74" i="1"/>
  <c r="E71" i="1"/>
  <c r="E70" i="1"/>
  <c r="E69" i="1"/>
  <c r="E68" i="1"/>
  <c r="E67" i="1"/>
  <c r="E66" i="1"/>
  <c r="E65" i="1"/>
  <c r="E64" i="1"/>
  <c r="E63" i="1"/>
  <c r="E62" i="1"/>
  <c r="E61" i="1"/>
  <c r="E59" i="1"/>
  <c r="E58" i="1"/>
  <c r="E57" i="1"/>
  <c r="E55" i="1"/>
  <c r="E53" i="1"/>
  <c r="E52" i="1"/>
  <c r="E51" i="1"/>
  <c r="E49" i="1"/>
  <c r="E48" i="1"/>
  <c r="E46" i="1"/>
  <c r="E45" i="1"/>
  <c r="E42" i="1"/>
  <c r="E41" i="1"/>
  <c r="E38" i="1"/>
  <c r="E37" i="1"/>
  <c r="E35" i="1"/>
  <c r="E32" i="1"/>
  <c r="E31" i="1"/>
  <c r="E30" i="1"/>
  <c r="E29" i="1"/>
  <c r="E27" i="1"/>
  <c r="E26" i="1"/>
  <c r="E25" i="1"/>
  <c r="E24" i="1"/>
  <c r="E22" i="1"/>
  <c r="E21" i="1"/>
  <c r="E20" i="1"/>
  <c r="E19" i="1"/>
  <c r="E18" i="1"/>
  <c r="E17" i="1"/>
  <c r="E16" i="1"/>
  <c r="D109" i="1"/>
  <c r="C109" i="1"/>
  <c r="F93" i="1"/>
  <c r="D89" i="1"/>
  <c r="D88" i="1" s="1"/>
  <c r="C89" i="1"/>
  <c r="C88" i="1" s="1"/>
  <c r="C78" i="1"/>
  <c r="C73" i="1"/>
  <c r="D56" i="1"/>
  <c r="C56" i="1"/>
  <c r="C54" i="1"/>
  <c r="D50" i="1"/>
  <c r="C50" i="1"/>
  <c r="D47" i="1"/>
  <c r="C47" i="1"/>
  <c r="D44" i="1"/>
  <c r="D43" i="1" s="1"/>
  <c r="C44" i="1"/>
  <c r="D40" i="1"/>
  <c r="C40" i="1"/>
  <c r="D36" i="1"/>
  <c r="D34" i="1" s="1"/>
  <c r="C36" i="1"/>
  <c r="C34" i="1" s="1"/>
  <c r="C28" i="1"/>
  <c r="D23" i="1"/>
  <c r="C23" i="1"/>
  <c r="C15" i="1"/>
  <c r="E40" i="1" l="1"/>
  <c r="E50" i="1"/>
  <c r="E56" i="1"/>
  <c r="E23" i="1"/>
  <c r="D14" i="1"/>
  <c r="E34" i="1"/>
  <c r="E47" i="1"/>
  <c r="E60" i="1"/>
  <c r="E28" i="1"/>
  <c r="E44" i="1"/>
  <c r="E109" i="1"/>
  <c r="E15" i="1"/>
  <c r="E81" i="1"/>
  <c r="E78" i="1"/>
  <c r="E73" i="1"/>
  <c r="E88" i="1"/>
  <c r="E89" i="1"/>
  <c r="C43" i="1"/>
  <c r="C14" i="1" s="1"/>
  <c r="E36" i="1"/>
  <c r="D77" i="1"/>
  <c r="C77" i="1"/>
  <c r="C76" i="1" s="1"/>
  <c r="E54" i="1"/>
  <c r="C113" i="1" l="1"/>
  <c r="E43" i="1"/>
  <c r="D76" i="1"/>
  <c r="E76" i="1" s="1"/>
  <c r="E77" i="1"/>
  <c r="E14" i="1"/>
  <c r="D113" i="1" l="1"/>
  <c r="E113" i="1" s="1"/>
</calcChain>
</file>

<file path=xl/sharedStrings.xml><?xml version="1.0" encoding="utf-8"?>
<sst xmlns="http://schemas.openxmlformats.org/spreadsheetml/2006/main" count="197" uniqueCount="197">
  <si>
    <t xml:space="preserve">                                                                                    </t>
  </si>
  <si>
    <t>( рублей)</t>
  </si>
  <si>
    <t>Код бюджетной классификации Российской Федерации</t>
  </si>
  <si>
    <t>Наименование налога (сбора)</t>
  </si>
  <si>
    <t xml:space="preserve">1 00 00000 00 0000 000 </t>
  </si>
  <si>
    <t>НАЛОГОВЫЕ И НЕНАЛОГОВЫЕ ДОХОДЫ</t>
  </si>
  <si>
    <t>1 01 00000 00 0000 000</t>
  </si>
  <si>
    <t>НАЛОГИ НА ПРИБЫЛЬ, ДОХОДЫ</t>
  </si>
  <si>
    <t>1 01 02010 01 0000 110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</si>
  <si>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</si>
  <si>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1 01 02020 01 0000 110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</si>
  <si>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</si>
  <si>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1 01 02030 01 0000 110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</si>
  <si>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</si>
  <si>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1 01 02040 01 0000 110</t>
  </si>
  <si>
    <t xml:space="preserve"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
</t>
  </si>
  <si>
    <t>1 01 02080 01 0000 110</t>
  </si>
  <si>
    <t xml:space="preserve"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компании)
</t>
  </si>
  <si>
    <t>1 01 02130 01 0000 110</t>
  </si>
  <si>
    <t>Налог на доходы физических лиц в отношении доходов от долевого участия в организации, полученных в виде дивидендов (в части суммы налога, не превышающей 650 000 рублей)</t>
  </si>
  <si>
    <t>1 01 02140 01 0000 110</t>
  </si>
  <si>
    <t>Налог на доходы физических лиц в отношении доходов от долевого участия в организации, полученных в виде дивидендов (в части суммы налога, превышающей 650 000 рублей)</t>
  </si>
  <si>
    <t>1 03 00000 00 0000 000</t>
  </si>
  <si>
    <t>НАЛОГИ НА ТОВАРЫ (РАБОТЫ, УСЛУГИ), РЕАЛИЗУЕМЫЕ НА ТЕРРИТОРИИ РОССИЙСКОЙ ФЕДЕРАЦИИ</t>
  </si>
  <si>
    <t>1 03 02231 01 0000 110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</si>
  <si>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</si>
  <si>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1 03 02241 01 0000 110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</si>
  <si>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</si>
  <si>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1 03 02251 01 0000 110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</si>
  <si>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</si>
  <si>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1 03 02261 01 0000 110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</si>
  <si>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</si>
  <si>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1 05 00000 00 0000 000</t>
  </si>
  <si>
    <t>НАЛОГИ НА СОВОКУПНЫЙ ДОХОД</t>
  </si>
  <si>
    <t>1 05 01011 01 0000 110</t>
  </si>
  <si>
    <t>Налог, взимаемый с налогоплательщиков, выбравших в качестве налогообложения доходы</t>
  </si>
  <si>
    <t>1 05 01020 01 0000 110</t>
  </si>
  <si>
    <t>Налог, взимаемый с налогоплательщиков, выбравших в качестве налогообложения доходы, уменьшенные на величину расходов</t>
  </si>
  <si>
    <t>1 05 03010 01 0000 110</t>
  </si>
  <si>
    <t>Единый сельскохозяйственный налог</t>
  </si>
  <si>
    <t>1 05 04010 02 0000 110</t>
  </si>
  <si>
    <t>Налог, взимаемый в связи с применением патентной системы налогообложения, зачисляемый в бюджеты муниципальных округов</t>
  </si>
  <si>
    <t>1 06 00000 00 0000 000</t>
  </si>
  <si>
    <t>Налоги на имущество</t>
  </si>
  <si>
    <t>1 06 01020 14 0000 110</t>
  </si>
  <si>
    <t>Налог на имущество физических лиц, взимаемый по ставкам, применяемым к объектам налогообложения, расположенным в границах городских округов</t>
  </si>
  <si>
    <t>1 06 06000 00 0000 110</t>
  </si>
  <si>
    <t>Земельный налог</t>
  </si>
  <si>
    <t>1 06 06032 14 0000 110</t>
  </si>
  <si>
    <t>Земельный налог с организаций, обладающих земельным участком, расположенным в границах муниципальных округов</t>
  </si>
  <si>
    <t>1 06 06042 14 0000 110</t>
  </si>
  <si>
    <t>Земельный налог с физических лиц, обладающих земельным участком, расположенным в границах муниципальных округов</t>
  </si>
  <si>
    <t>1 08 00000 00 0000 000</t>
  </si>
  <si>
    <t>ГОСУДАРСТВЕННАЯ ПОШЛИНА</t>
  </si>
  <si>
    <t>1 08 03010 01 0000 110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</si>
  <si>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</si>
  <si>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1 08 04020 01 0000 110</t>
  </si>
  <si>
    <t>Государственная пошлина за совершение нотариальных действий должностными лицами органов местного самоуправления, уполномоченными в соответствии с законодательными актами Российской Федерации на совершение нотариальных действий</t>
  </si>
  <si>
    <t>1 11 00000 00 0000 000</t>
  </si>
  <si>
    <t>ДОХОДЫ ОТ ИСПОЛЬЗОВАНИЯ ИМУЩЕСТВА, НАХОДЯЩЕГОСЯ В ГОСУДАРСТВЕННОЙ И МУНИЦИПАЛЬНОЙ СОБСТВЕННОСТИ</t>
  </si>
  <si>
    <t>Доходы от сдачи в аренду имущества:</t>
  </si>
  <si>
    <t>1 11 05074 14 0000 120</t>
  </si>
  <si>
    <t>Доходы от сдачи в аренду имущества, составляющего казну муниципальных округов (за исключением земельных участков)</t>
  </si>
  <si>
    <t>1 11 05034 14 0000 120</t>
  </si>
  <si>
    <t>Доходы от сдачи в аренду имущества, находящегося в оперативном управлении органов управления муниципальных округов и созданных ими учреждений (за исключением имущества муниципальных бюджетных и автономных учреждений)</t>
  </si>
  <si>
    <t>Доходы от арендной платы за земельные участки:</t>
  </si>
  <si>
    <t>1 11 05012 14 0000 120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</si>
  <si>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муниципальных округов, а также средства от продажи права на заключение договоров аренды указанных земельных участков</t>
  </si>
  <si>
    <t>1 11 09080 14 0000 120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</si>
  <si>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зеиельных участках, находящихся в собственности муниципальных округов, и на землях или земельных участках, государственная собственность на которые не разграничена</t>
  </si>
  <si>
    <t>1 12 00000 00 0000 000</t>
  </si>
  <si>
    <t xml:space="preserve">ПЛАТЕЖИ ПРИ ПОЛЬЗОВАНИИ ПРИРОДНЫМИ РЕСУРСАМИ </t>
  </si>
  <si>
    <t>1 12 01010 01 0000 120</t>
  </si>
  <si>
    <t xml:space="preserve">Плата за выбросы загрязняющих веществ в атмосферный воздух стационарными объектами </t>
  </si>
  <si>
    <t>1 12 01030 01 0000 120</t>
  </si>
  <si>
    <t>Плата за сбросы загрязняющих веществ в водные объекты</t>
  </si>
  <si>
    <t>1 12 01041 01 0000 120</t>
  </si>
  <si>
    <t>Плата за размещение отходов производства</t>
  </si>
  <si>
    <t>1 13 00000 00 0000 000</t>
  </si>
  <si>
    <t>ДОХОДЫ ОТ ОКАЗАНИЯ ПЛАТНЫХ УСЛУГ (РАБОТ) И КОМПЕНСАЦИИ ЗАТРАТ ГОСУДАРСТВА</t>
  </si>
  <si>
    <t>1 13 02064 14 0000 130</t>
  </si>
  <si>
    <t>Прочие доходы от компенсации затрат бюджетов муниципальных округов</t>
  </si>
  <si>
    <t>1 14 00000 00 0000 000</t>
  </si>
  <si>
    <t>ДОХОДЫ ОТ ПРОДАЖИ МАТЕРИАЛЬНЫХ И НЕМАТЕРИАЛЬНЫХ АКТИВОВ</t>
  </si>
  <si>
    <t>1 14 02043 14 0000 410</t>
  </si>
  <si>
    <t>Доходы от реализации иного имущества, находящегося в собственности муниципальных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</si>
  <si>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1 14 06012 14 0000 430</t>
  </si>
  <si>
    <t>Доходы от продажи земельных участков, государственная собственность на которые не разграничена и которые расположены в границах муниципальных округов</t>
  </si>
  <si>
    <t>1 14 06312 14 0000 430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</si>
  <si>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</t>
  </si>
  <si>
    <t>1 16 00000 00 0000 000</t>
  </si>
  <si>
    <t>ШТРАФЫ, САНКЦИИ, ВОЗМЕЩЕНИЕ УЩЕРБА</t>
  </si>
  <si>
    <t>1 16 01053 01 0000 140</t>
  </si>
  <si>
    <t>Административные штрафы, установленные главой 5 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</si>
  <si>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1 16 01063 01 0000 140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</si>
  <si>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</si>
  <si>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1 16 01083 01 0000 140</t>
  </si>
  <si>
    <t>Административные штрафы, установленные главой 8 Кодекса Российской Федерации об административных правонарушениях, за административные правонарушения в области охраны окружающей среды и природопользования, налагаемые мировыми судьями, комиссиями по делам несовершеннолетних и защите их прав</t>
  </si>
  <si>
    <t>1 16 01123 01 0000 140</t>
  </si>
  <si>
    <t>Административные штрафы, установленные главой 12 Кодекса Российской Федерации об административных правонарушениях, за административные правонарушения в области дорожного движения, налагаемые мировыми судьями, комиссиями по делам несовершеннолетних и защите их прав</t>
  </si>
  <si>
    <t>1 16 01193 01 0000 140</t>
  </si>
  <si>
    <t>Административные штрафы, установленные главой 19 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</si>
  <si>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1 16 01203 01 0000 140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</si>
  <si>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</si>
  <si>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1 16 02020 02 0000 140</t>
  </si>
  <si>
    <t>Административные штрафы, установленные законами субъектов Российской Федерации об административных правонарушениях, за нарушение муниципальных правовых актов</t>
  </si>
  <si>
    <t>1 16 07010 14 0000 140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</si>
  <si>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округа</t>
  </si>
  <si>
    <t>1 16 07090 14 0000 140</t>
  </si>
  <si>
    <t>Иные 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муниципалтным органом, казенным учреждением) муниципального округа</t>
  </si>
  <si>
    <t>1 16 1012301 0051 140</t>
  </si>
  <si>
    <t>Доходы от денежных взысканий (штрафов), поступающие в счет погашения задолженности, образовавшейся до 01.01.2020 г, подлежащие зачислению в бюджет муниципального образования по нормативам, действовавшим в 2019 г</t>
  </si>
  <si>
    <t>1 16 11050 01 0000 140</t>
  </si>
  <si>
    <t xml:space="preserve">Платежи по искам о возмещении вреда, причиненного окружающей среде, а также платежи, уплачиваемые при добровольном возмещении вреда, причиненного окружающей среде </t>
  </si>
  <si>
    <t>1 17 00000 00 0000 000</t>
  </si>
  <si>
    <t>ПРОЧИЕ НЕНАЛОГОВЫЕ ДОХОДЫ</t>
  </si>
  <si>
    <t>1 17 05040 14 0000 180</t>
  </si>
  <si>
    <t>Прочие неналоговые доходы бюджетов муниципальных округов</t>
  </si>
  <si>
    <t>2 00 00000 00 0000 000</t>
  </si>
  <si>
    <t>БЕЗВОЗМЕЗДНЫЕ ПОСТУПЛЕНИЯ</t>
  </si>
  <si>
    <t>2 02 00000 00 0000 000</t>
  </si>
  <si>
    <t>Безвозмездные поступления от других бюджетов бюджетной системы Российской Федерации</t>
  </si>
  <si>
    <t>2 02 10000 00 0000 150</t>
  </si>
  <si>
    <t>Дотации бюджетам субъектов Российской Федерации и муниципальных образований</t>
  </si>
  <si>
    <t>2 02 15002 14 0000 150</t>
  </si>
  <si>
    <t>Дотации бюджетам муниципальных округов на поддержку мер по обеспечению сбалансированности бюджетов</t>
  </si>
  <si>
    <t>2 0219999 14 0000 150</t>
  </si>
  <si>
    <t>Иные дотации бюджетам муниципальных округов</t>
  </si>
  <si>
    <t>2 02 20000 00 0000 000</t>
  </si>
  <si>
    <t>Субсидии бюджетам субъектов Российской Федерации и муниципальных образований</t>
  </si>
  <si>
    <t>2 02 20299 14 0000 150</t>
  </si>
  <si>
    <t>Субсидии бюджетам муниципальных округов на обеспечение мероприятий по переселению граждан из аварийного жилищного фонда с учетом необходимости развития малотажного жилищного строительства, за счет средств поступивших, от государственной коропорации-Фонда содействия реформированию жилищно-коммунального хозяйства</t>
  </si>
  <si>
    <r>
      <rPr>
        <b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2 02 20302 14 0000 150</t>
    </r>
  </si>
  <si>
    <t>Субсидии бюджетам муниципальных округов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бюджета</t>
  </si>
  <si>
    <t>2 02 25228 14 0000 150</t>
  </si>
  <si>
    <t>Субсидии бюджетам муниципальных округов на оснащение объектов спортивной инфраструктуры спортивно-технологическим оборудованием</t>
  </si>
  <si>
    <t>2 02 25497 14 0000 150</t>
  </si>
  <si>
    <t>Субсидии бюджетам муниципальных округов на реализацию мероприятий по обеспечению жильем молодых семей</t>
  </si>
  <si>
    <t>2 02 25098 14 0000 150</t>
  </si>
  <si>
    <t>Субсидии бюджетам муниципальных округов на на обновление материально-технической базы для организации учебно-исследовательской, научно-практической, творческой деятельности, занятий физической культуры и спортом в образовательных организациях</t>
  </si>
  <si>
    <t>2 02 29999 14 0000 150</t>
  </si>
  <si>
    <t>Прочие субсидии бюджетам муниципальных округов</t>
  </si>
  <si>
    <t>2 02 30000 00 0000 150</t>
  </si>
  <si>
    <t>Субвенция бюджетам субъектов Российской Федерации и городских округов</t>
  </si>
  <si>
    <t>2 02 30024 14 0000 150</t>
  </si>
  <si>
    <t>Субвенции бюджетам муниципальных округов на выполнение передаваемых полномочий субъектов РФ</t>
  </si>
  <si>
    <t>в том числе:</t>
  </si>
  <si>
    <t xml:space="preserve">Субвенции бюджетам муниципальных округов на реализацию государственных полномочий органов опеки и попечительства в отношении несовершеннолетних </t>
  </si>
  <si>
    <t>Субвенции бюджетам муниципальных округов на реализацию государственных полномочий по социальной поддержке детей, оставшихся без попечения родителей, и лиц принявших на воспитание в семью детей, оставшихся без попечения родителей</t>
  </si>
  <si>
    <t>Субвенции бюджетам муниципальных округов наобеспечение детей-сирот, оставшихся без попечения родителей, лиц из числа детей-сирот и детей, оставшихся без попечения родителей, жилыми помещениями за счет средств краевого бюджета</t>
  </si>
  <si>
    <t>Субвенции бюджетам муниципальных округов на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общего, дополнительного  образования детей в муниципальных общеобразовательных организациях</t>
  </si>
  <si>
    <t>Субвенции бюджетам муниципальных округовна осуществление отдельных государственных полномочий по государственному управлению охраной труда</t>
  </si>
  <si>
    <t>Субвенции бюджетам муниципальных округов Приморского края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</t>
  </si>
  <si>
    <t>Субвенции бюджетам муниципальных округов на осуществление отдельных государственных полномочий по обеспечению бесплатным питанием детей, обучающихся в муниципальных образовательных организациях</t>
  </si>
  <si>
    <t>Субвенции бюджетам муниципальных округов Приморского края на организацию и обеспечение оздоровления и отдыха детей (за исключением организации отдыха детей в каникулярное время)</t>
  </si>
  <si>
    <t xml:space="preserve">Субвенции предоставляемые бюджетам муниципальных округов на реализацию государственных полномочий Приморского края по организации проведения мероприятий по предупреждению и ликвидации болезней животных, их лечению, защите населения от болезней, общих для человека и животных </t>
  </si>
  <si>
    <t>Субвенции бюджетам муниципальных округов  Приморского края на осуществление отдельных государственных полномочий по обеспечению мер социальной поддержки педагогическим работникам муниципальных образовательных организаций Приморского края</t>
  </si>
  <si>
    <t>Субвенции, передаваемые органам местного самоуправления и муниципальных округов Приморского края на реализацию государственного полномочия по установлению регулируемых тарифов на регулярные перевозки пассажиров и багажа автомобильным и наземным электрическим общественным транспортом по муниципальным маршрутам в границах муниципального образования</t>
  </si>
  <si>
    <t>2 02 30029 14 000 150</t>
  </si>
  <si>
    <t xml:space="preserve">Субвенции бюджетам муниципальных  округов на компенсацию части родительской платы за содержание ребенка в муниципальных образовательных учреждениях, реализующих основную общеобразовательную программу дошкольного образования
</t>
  </si>
  <si>
    <t>2 02 35118 14 0000 150</t>
  </si>
  <si>
    <t>Субвенции бюджетам муниципальных  округов на осуществление первичного воинского учета на территориях, где отсутствуют военные комиссариаты</t>
  </si>
  <si>
    <t>2 02 35120 14 0000 150</t>
  </si>
  <si>
    <t>Субвенции бюджетам муниципальных округов на осуществление полномочий по составлению (изменению)  списков кандидатов в присяжные заседатели федеральных судов общей юрисдикции в Российской Федерации</t>
  </si>
  <si>
    <t>2 02 35304 14 0000 150</t>
  </si>
  <si>
    <t>Субвенции бюджетам муниципальных округов на организацию бесплатного горячего питания обучающихся, получающих начальное общее образование в государственных и муниципальных общеобразовательных организациях</t>
  </si>
  <si>
    <t>2 02 35930 14 0000 150</t>
  </si>
  <si>
    <t>Субвенции бюджетам муниципальных округов на государственную регистрацию актов гражданского состояния</t>
  </si>
  <si>
    <t>2 02 36900 14 0000 150</t>
  </si>
  <si>
    <t>Единая субвенция бюджетам муниципальных округов</t>
  </si>
  <si>
    <t>2 02 39999 14 0000 150</t>
  </si>
  <si>
    <t>Прочие субвенции бюджетам муниципальных округов</t>
  </si>
  <si>
    <t>2 02 40000 00 0000 150</t>
  </si>
  <si>
    <t>Иные межбюджетные трансферты</t>
  </si>
  <si>
    <t>2 02 45303 140000 150</t>
  </si>
  <si>
    <t>Межбюджетные трансферты бюджетам муниципальных округов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</t>
  </si>
  <si>
    <t>2 02 45179 140000 150</t>
  </si>
  <si>
    <t>Межбюджетные трансферты, передаваемые бюджетам муниципальных округов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</si>
  <si>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2 02 49999 14 0000 150</t>
  </si>
  <si>
    <t>Иные межбюджетные трансферты, передаваемые бюджетам муниципальных округов</t>
  </si>
  <si>
    <t>ВСЕГО ДОХОДОВ</t>
  </si>
  <si>
    <t>1 16 01153 01 0000 150</t>
  </si>
  <si>
    <t>1 09 04052 14 0000 110</t>
  </si>
  <si>
    <t>Задолженность по отменненным налогам</t>
  </si>
  <si>
    <t>Невыясненные поступления, зачисляемые в бюджет округа</t>
  </si>
  <si>
    <t>Единый налог на вмененный доход</t>
  </si>
  <si>
    <t xml:space="preserve">1 05 02010 02 1000 110 </t>
  </si>
  <si>
    <t>1 17 01040 14 0000 180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</si>
  <si>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</si>
  <si>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ИСПОЛНЕНИЕ ДОХОДНОЙ ЧАСТИ БЮДЖЕТА</t>
  </si>
  <si>
    <t xml:space="preserve"> ЛАЗОВСКОГО МУНИЦИПАЛЬНОГО ОКРУГА ЗА 2023 ГОД</t>
  </si>
  <si>
    <t>Утвержденный бюджет за 2023 год</t>
  </si>
  <si>
    <t>Исполнение бюджета за 2023 год</t>
  </si>
  <si>
    <t>Процент исполнения к утвержденному бюджету 2023года,%</t>
  </si>
  <si>
    <t xml:space="preserve">решению Думы Лазовского муниципального округа </t>
  </si>
  <si>
    <t xml:space="preserve">Приложение №1  </t>
  </si>
  <si>
    <t>от 00.04.2024 г. № 00-МПА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</si>
</sst>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_₽"/>
    <numFmt numFmtId="165" formatCode="#,##0.0"/>
  </numFmts>
  <fonts count="18" x14ac:knownFonts="1">
    <font>
      <sz val="10"/>
      <name val="Arial Cyr"/>
      <charset val="204"/>
    </font>
    <font>
      <sz val="12"/>
      <name val="Times New Roman"/>
      <family val="1"/>
      <charset val="1"/>
    </font>
    <font>
      <b/>
      <sz val="13"/>
      <color rgb="FF000000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4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u/>
      <sz val="10"/>
      <color rgb="FF0000FF"/>
      <name val="Arial Cyr"/>
      <charset val="204"/>
    </font>
    <font>
      <sz val="12"/>
      <color rgb="FF000000"/>
      <name val="Times New Roman"/>
      <family val="1"/>
      <charset val="204"/>
    </font>
    <font>
      <b/>
      <sz val="13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Arial Cyr"/>
      <charset val="204"/>
    </font>
    <font>
      <sz val="11"/>
      <name val="Calibri"/>
      <family val="2"/>
      <scheme val="minor"/>
    </font>
    <font>
      <sz val="10"/>
      <color rgb="FF000000"/>
      <name val="Arial Cyr"/>
    </font>
    <font>
      <b/>
      <sz val="12"/>
      <color rgb="FF000000"/>
      <name val="Arial Cyr"/>
    </font>
    <font>
      <b/>
      <sz val="10"/>
      <color rgb="FF000000"/>
      <name val="Arial Cyr"/>
    </font>
  </fonts>
  <fills count="5">
    <fill>
      <patternFill patternType="none"/>
    </fill>
    <fill>
      <patternFill patternType="gray125"/>
    </fill>
    <fill>
      <patternFill patternType="solid">
        <fgColor rgb="FFCCFFFF"/>
      </patternFill>
    </fill>
    <fill>
      <patternFill patternType="solid">
        <fgColor rgb="FFFFFF99"/>
      </patternFill>
    </fill>
    <fill>
      <patternFill patternType="solid">
        <fgColor rgb="FFC0C0C0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3">
    <xf numFmtId="0" fontId="0" fillId="0" borderId="0"/>
    <xf numFmtId="0" fontId="8" fillId="0" borderId="0" applyBorder="0" applyProtection="0"/>
    <xf numFmtId="0" fontId="15" fillId="0" borderId="0">
      <alignment horizontal="left" wrapText="1"/>
    </xf>
    <xf numFmtId="0" fontId="15" fillId="0" borderId="0"/>
    <xf numFmtId="0" fontId="16" fillId="0" borderId="0">
      <alignment horizontal="center" wrapText="1"/>
    </xf>
    <xf numFmtId="0" fontId="16" fillId="0" borderId="0">
      <alignment horizontal="center"/>
    </xf>
    <xf numFmtId="0" fontId="15" fillId="0" borderId="0">
      <alignment horizontal="right"/>
    </xf>
    <xf numFmtId="0" fontId="15" fillId="0" borderId="4">
      <alignment horizontal="center" vertical="center" wrapText="1"/>
    </xf>
    <xf numFmtId="0" fontId="15" fillId="0" borderId="4">
      <alignment horizontal="center" vertical="center" wrapText="1"/>
    </xf>
    <xf numFmtId="0" fontId="15" fillId="0" borderId="4">
      <alignment horizontal="center" vertical="center" wrapText="1"/>
    </xf>
    <xf numFmtId="0" fontId="15" fillId="0" borderId="4">
      <alignment horizontal="center" vertical="center" wrapText="1"/>
    </xf>
    <xf numFmtId="0" fontId="15" fillId="0" borderId="4">
      <alignment horizontal="center" vertical="center" wrapText="1"/>
    </xf>
    <xf numFmtId="0" fontId="15" fillId="0" borderId="4">
      <alignment horizontal="center" vertical="center" wrapText="1"/>
    </xf>
    <xf numFmtId="0" fontId="15" fillId="0" borderId="4">
      <alignment horizontal="center" vertical="center" wrapText="1"/>
    </xf>
    <xf numFmtId="0" fontId="15" fillId="0" borderId="5">
      <alignment horizontal="center" vertical="center" wrapText="1"/>
    </xf>
    <xf numFmtId="1" fontId="15" fillId="0" borderId="4">
      <alignment horizontal="center" vertical="top" shrinkToFit="1"/>
    </xf>
    <xf numFmtId="0" fontId="15" fillId="0" borderId="4">
      <alignment horizontal="left" vertical="top" wrapText="1"/>
    </xf>
    <xf numFmtId="0" fontId="15" fillId="0" borderId="4">
      <alignment horizontal="center" vertical="top" wrapText="1"/>
    </xf>
    <xf numFmtId="4" fontId="17" fillId="2" borderId="4">
      <alignment horizontal="right" vertical="top" shrinkToFit="1"/>
    </xf>
    <xf numFmtId="10" fontId="17" fillId="2" borderId="4">
      <alignment horizontal="center" vertical="top" shrinkToFit="1"/>
    </xf>
    <xf numFmtId="4" fontId="15" fillId="0" borderId="4">
      <alignment horizontal="right" vertical="top" shrinkToFit="1"/>
    </xf>
    <xf numFmtId="10" fontId="15" fillId="0" borderId="4">
      <alignment horizontal="center" vertical="top" shrinkToFit="1"/>
    </xf>
    <xf numFmtId="1" fontId="17" fillId="0" borderId="4">
      <alignment horizontal="left" vertical="top" shrinkToFit="1"/>
    </xf>
    <xf numFmtId="1" fontId="17" fillId="0" borderId="6">
      <alignment horizontal="left" vertical="top" shrinkToFit="1"/>
    </xf>
    <xf numFmtId="4" fontId="17" fillId="3" borderId="4">
      <alignment horizontal="right" vertical="top" shrinkToFit="1"/>
    </xf>
    <xf numFmtId="10" fontId="17" fillId="3" borderId="4">
      <alignment horizontal="center" vertical="top" shrinkToFit="1"/>
    </xf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4" borderId="0"/>
    <xf numFmtId="0" fontId="15" fillId="4" borderId="0">
      <alignment horizontal="left"/>
    </xf>
  </cellStyleXfs>
  <cellXfs count="62">
    <xf numFmtId="0" fontId="0" fillId="0" borderId="0" xfId="0"/>
    <xf numFmtId="0" fontId="0" fillId="0" borderId="0" xfId="0" applyAlignment="1">
      <alignment vertical="top"/>
    </xf>
    <xf numFmtId="2" fontId="0" fillId="0" borderId="0" xfId="0" applyNumberFormat="1" applyAlignment="1">
      <alignment vertical="top"/>
    </xf>
    <xf numFmtId="0" fontId="1" fillId="0" borderId="0" xfId="0" applyFont="1" applyAlignment="1">
      <alignment vertical="top"/>
    </xf>
    <xf numFmtId="0" fontId="1" fillId="0" borderId="0" xfId="0" applyFont="1" applyBorder="1" applyAlignment="1">
      <alignment horizontal="right" vertical="top"/>
    </xf>
    <xf numFmtId="0" fontId="3" fillId="0" borderId="0" xfId="0" applyFont="1" applyAlignment="1">
      <alignment horizontal="right" vertical="top"/>
    </xf>
    <xf numFmtId="0" fontId="3" fillId="0" borderId="2" xfId="0" applyFont="1" applyBorder="1" applyAlignment="1">
      <alignment horizontal="center" vertical="top" wrapText="1"/>
    </xf>
    <xf numFmtId="2" fontId="3" fillId="0" borderId="2" xfId="0" applyNumberFormat="1" applyFont="1" applyBorder="1" applyAlignment="1">
      <alignment horizontal="center" vertical="top" wrapText="1"/>
    </xf>
    <xf numFmtId="9" fontId="0" fillId="0" borderId="0" xfId="0" applyNumberFormat="1" applyAlignment="1">
      <alignment horizontal="center" vertical="top"/>
    </xf>
    <xf numFmtId="1" fontId="3" fillId="0" borderId="2" xfId="0" applyNumberFormat="1" applyFont="1" applyBorder="1" applyAlignment="1">
      <alignment horizontal="center" vertical="top" wrapText="1"/>
    </xf>
    <xf numFmtId="2" fontId="5" fillId="0" borderId="2" xfId="0" applyNumberFormat="1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4" fontId="5" fillId="0" borderId="2" xfId="0" applyNumberFormat="1" applyFont="1" applyBorder="1" applyAlignment="1">
      <alignment horizontal="right" vertical="top" wrapText="1"/>
    </xf>
    <xf numFmtId="164" fontId="5" fillId="0" borderId="2" xfId="0" applyNumberFormat="1" applyFont="1" applyBorder="1" applyAlignment="1">
      <alignment horizontal="right" vertical="top" wrapText="1"/>
    </xf>
    <xf numFmtId="0" fontId="5" fillId="0" borderId="2" xfId="0" applyFont="1" applyBorder="1" applyAlignment="1">
      <alignment vertical="top" wrapText="1"/>
    </xf>
    <xf numFmtId="0" fontId="3" fillId="0" borderId="2" xfId="0" applyFont="1" applyBorder="1" applyAlignment="1">
      <alignment horizontal="justify" vertical="top" wrapText="1"/>
    </xf>
    <xf numFmtId="4" fontId="3" fillId="0" borderId="2" xfId="0" applyNumberFormat="1" applyFont="1" applyBorder="1" applyAlignment="1">
      <alignment horizontal="right" vertical="top" wrapText="1"/>
    </xf>
    <xf numFmtId="164" fontId="3" fillId="0" borderId="2" xfId="0" applyNumberFormat="1" applyFont="1" applyBorder="1" applyAlignment="1">
      <alignment horizontal="right" vertical="top" wrapText="1"/>
    </xf>
    <xf numFmtId="0" fontId="7" fillId="0" borderId="2" xfId="1" applyFont="1" applyBorder="1" applyAlignment="1" applyProtection="1">
      <alignment horizontal="justify" vertical="top" wrapText="1"/>
    </xf>
    <xf numFmtId="0" fontId="3" fillId="0" borderId="2" xfId="1" applyFont="1" applyBorder="1" applyAlignment="1" applyProtection="1">
      <alignment horizontal="justify" vertical="top" wrapText="1"/>
    </xf>
    <xf numFmtId="0" fontId="9" fillId="0" borderId="2" xfId="0" applyFont="1" applyBorder="1"/>
    <xf numFmtId="0" fontId="9" fillId="0" borderId="2" xfId="0" applyFont="1" applyBorder="1" applyAlignment="1">
      <alignment wrapText="1"/>
    </xf>
    <xf numFmtId="0" fontId="9" fillId="0" borderId="0" xfId="0" applyFont="1" applyAlignment="1">
      <alignment wrapText="1"/>
    </xf>
    <xf numFmtId="49" fontId="5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horizontal="justify" vertical="top" wrapText="1"/>
    </xf>
    <xf numFmtId="49" fontId="3" fillId="0" borderId="2" xfId="0" applyNumberFormat="1" applyFont="1" applyBorder="1" applyAlignment="1">
      <alignment vertical="top" wrapText="1"/>
    </xf>
    <xf numFmtId="1" fontId="0" fillId="0" borderId="0" xfId="0" applyNumberFormat="1" applyAlignment="1">
      <alignment vertical="top"/>
    </xf>
    <xf numFmtId="0" fontId="5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vertical="top" wrapText="1"/>
    </xf>
    <xf numFmtId="4" fontId="0" fillId="0" borderId="0" xfId="0" applyNumberFormat="1" applyAlignment="1">
      <alignment vertical="top"/>
    </xf>
    <xf numFmtId="0" fontId="3" fillId="0" borderId="3" xfId="0" applyFont="1" applyBorder="1" applyAlignment="1">
      <alignment vertical="top" wrapText="1"/>
    </xf>
    <xf numFmtId="49" fontId="10" fillId="0" borderId="3" xfId="0" applyNumberFormat="1" applyFont="1" applyBorder="1" applyAlignment="1">
      <alignment horizontal="left" vertical="top" wrapText="1"/>
    </xf>
    <xf numFmtId="4" fontId="10" fillId="0" borderId="3" xfId="0" applyNumberFormat="1" applyFont="1" applyBorder="1" applyAlignment="1">
      <alignment horizontal="right" vertical="top" wrapText="1"/>
    </xf>
    <xf numFmtId="0" fontId="7" fillId="0" borderId="0" xfId="1" applyFont="1" applyBorder="1" applyAlignment="1" applyProtection="1">
      <alignment wrapText="1"/>
    </xf>
    <xf numFmtId="3" fontId="3" fillId="0" borderId="2" xfId="0" applyNumberFormat="1" applyFont="1" applyBorder="1" applyAlignment="1">
      <alignment horizontal="center" vertical="top" wrapText="1"/>
    </xf>
    <xf numFmtId="49" fontId="11" fillId="0" borderId="2" xfId="0" applyNumberFormat="1" applyFont="1" applyBorder="1" applyAlignment="1">
      <alignment vertical="top" wrapText="1"/>
    </xf>
    <xf numFmtId="0" fontId="12" fillId="0" borderId="0" xfId="0" applyFont="1" applyAlignment="1">
      <alignment wrapText="1"/>
    </xf>
    <xf numFmtId="4" fontId="3" fillId="0" borderId="2" xfId="0" applyNumberFormat="1" applyFont="1" applyBorder="1" applyAlignment="1">
      <alignment vertical="top" wrapText="1"/>
    </xf>
    <xf numFmtId="164" fontId="3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" fontId="12" fillId="0" borderId="2" xfId="0" applyNumberFormat="1" applyFont="1" applyBorder="1" applyAlignment="1">
      <alignment horizontal="right" vertical="top" wrapText="1"/>
    </xf>
    <xf numFmtId="164" fontId="12" fillId="0" borderId="2" xfId="0" applyNumberFormat="1" applyFont="1" applyBorder="1" applyAlignment="1">
      <alignment horizontal="right" vertical="top" wrapText="1"/>
    </xf>
    <xf numFmtId="0" fontId="7" fillId="0" borderId="2" xfId="0" applyFont="1" applyBorder="1" applyAlignment="1">
      <alignment vertical="top" wrapText="1"/>
    </xf>
    <xf numFmtId="49" fontId="3" fillId="0" borderId="2" xfId="0" applyNumberFormat="1" applyFont="1" applyBorder="1" applyAlignment="1">
      <alignment horizontal="center" vertical="top" wrapText="1"/>
    </xf>
    <xf numFmtId="4" fontId="11" fillId="0" borderId="2" xfId="0" applyNumberFormat="1" applyFont="1" applyBorder="1" applyAlignment="1">
      <alignment horizontal="right" vertical="top" wrapText="1"/>
    </xf>
    <xf numFmtId="164" fontId="11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vertical="top" wrapText="1"/>
    </xf>
    <xf numFmtId="0" fontId="11" fillId="0" borderId="2" xfId="0" applyFont="1" applyBorder="1" applyAlignment="1">
      <alignment vertical="top" wrapText="1"/>
    </xf>
    <xf numFmtId="4" fontId="13" fillId="0" borderId="2" xfId="0" applyNumberFormat="1" applyFont="1" applyBorder="1" applyAlignment="1">
      <alignment vertical="top" wrapText="1"/>
    </xf>
    <xf numFmtId="164" fontId="13" fillId="0" borderId="2" xfId="0" applyNumberFormat="1" applyFont="1" applyBorder="1" applyAlignment="1">
      <alignment vertical="top" wrapText="1"/>
    </xf>
    <xf numFmtId="0" fontId="0" fillId="0" borderId="0" xfId="0" applyBorder="1" applyAlignment="1">
      <alignment vertical="top"/>
    </xf>
    <xf numFmtId="2" fontId="0" fillId="0" borderId="0" xfId="0" applyNumberFormat="1" applyBorder="1" applyAlignment="1">
      <alignment vertical="top"/>
    </xf>
    <xf numFmtId="165" fontId="5" fillId="0" borderId="2" xfId="0" applyNumberFormat="1" applyFont="1" applyBorder="1" applyAlignment="1">
      <alignment horizontal="right" vertical="top" wrapText="1" indent="1"/>
    </xf>
    <xf numFmtId="0" fontId="3" fillId="0" borderId="2" xfId="1" applyFont="1" applyBorder="1" applyAlignment="1" applyProtection="1">
      <alignment wrapText="1"/>
    </xf>
    <xf numFmtId="0" fontId="12" fillId="0" borderId="7" xfId="0" applyFont="1" applyBorder="1" applyAlignment="1">
      <alignment horizontal="justify" wrapText="1"/>
    </xf>
    <xf numFmtId="0" fontId="4" fillId="0" borderId="0" xfId="0" applyFont="1" applyBorder="1" applyAlignment="1">
      <alignment horizontal="right" vertical="top"/>
    </xf>
    <xf numFmtId="0" fontId="2" fillId="0" borderId="0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right" vertical="top"/>
    </xf>
    <xf numFmtId="2" fontId="1" fillId="0" borderId="0" xfId="0" applyNumberFormat="1" applyFont="1" applyBorder="1" applyAlignment="1">
      <alignment horizontal="right" vertical="top" wrapText="1"/>
    </xf>
    <xf numFmtId="0" fontId="1" fillId="0" borderId="0" xfId="0" applyFont="1" applyBorder="1" applyAlignment="1">
      <alignment horizontal="right" vertical="top"/>
    </xf>
    <xf numFmtId="0" fontId="1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 wrapText="1"/>
    </xf>
  </cellXfs>
  <cellStyles count="33">
    <cellStyle name="br" xfId="28"/>
    <cellStyle name="col" xfId="27"/>
    <cellStyle name="style0" xfId="29"/>
    <cellStyle name="td" xfId="30"/>
    <cellStyle name="tr" xfId="26"/>
    <cellStyle name="xl21" xfId="31"/>
    <cellStyle name="xl22" xfId="7"/>
    <cellStyle name="xl23" xfId="15"/>
    <cellStyle name="xl24" xfId="3"/>
    <cellStyle name="xl25" xfId="8"/>
    <cellStyle name="xl26" xfId="17"/>
    <cellStyle name="xl27" xfId="9"/>
    <cellStyle name="xl28" xfId="10"/>
    <cellStyle name="xl29" xfId="11"/>
    <cellStyle name="xl30" xfId="13"/>
    <cellStyle name="xl31" xfId="12"/>
    <cellStyle name="xl32" xfId="22"/>
    <cellStyle name="xl33" xfId="23"/>
    <cellStyle name="xl34" xfId="20"/>
    <cellStyle name="xl35" xfId="24"/>
    <cellStyle name="xl36" xfId="2"/>
    <cellStyle name="xl37" xfId="14"/>
    <cellStyle name="xl38" xfId="21"/>
    <cellStyle name="xl39" xfId="25"/>
    <cellStyle name="xl40" xfId="4"/>
    <cellStyle name="xl41" xfId="5"/>
    <cellStyle name="xl42" xfId="6"/>
    <cellStyle name="xl43" xfId="32"/>
    <cellStyle name="xl44" xfId="16"/>
    <cellStyle name="xl45" xfId="18"/>
    <cellStyle name="xl46" xfId="19"/>
    <cellStyle name="Гиперссылка" xfId="1" builtinId="8"/>
    <cellStyle name="Обычный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onsultant.ru/document/cons_doc_LAW_418362/f2cc217cb98da76e65d93b2e62bc0cc41d27de03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consultantplus://offline/ref=40401DA2DC54AF8BBAC08D7F7C2EDBB818012BEFC41BCE9705745C0AF8418137CCA835F7630E0C218980CD55FF276CD00AA406E7AB46E9D6A642D" TargetMode="External"/><Relationship Id="rId1" Type="http://schemas.openxmlformats.org/officeDocument/2006/relationships/hyperlink" Target="consultantplus://offline/ref=40401DA2DC54AF8BBAC08D7F7C2EDBB818012BEFC41BCE9705745C0AF8418137CCA835F5630E0123DCDADD51B67364CF0EBA19E5B545AE40D" TargetMode="External"/><Relationship Id="rId6" Type="http://schemas.openxmlformats.org/officeDocument/2006/relationships/hyperlink" Target="https://www.consultant.ru/document/cons_doc_LAW_418362/f2cc217cb98da76e65d93b2e62bc0cc41d27de03/" TargetMode="External"/><Relationship Id="rId5" Type="http://schemas.openxmlformats.org/officeDocument/2006/relationships/hyperlink" Target="https://www.consultant.ru/document/cons_doc_LAW_418362/f2cc217cb98da76e65d93b2e62bc0cc41d27de03/" TargetMode="External"/><Relationship Id="rId4" Type="http://schemas.openxmlformats.org/officeDocument/2006/relationships/hyperlink" Target="https://www.consultant.ru/document/cons_doc_LAW_418362/f2cc217cb98da76e65d93b2e62bc0cc41d27de03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606"/>
  <sheetViews>
    <sheetView tabSelected="1" workbookViewId="0">
      <selection activeCell="G10" sqref="G10"/>
    </sheetView>
  </sheetViews>
  <sheetFormatPr defaultRowHeight="12.75" x14ac:dyDescent="0.2"/>
  <cols>
    <col min="1" max="1" width="25.85546875" style="1" customWidth="1"/>
    <col min="2" max="2" width="46" style="1" customWidth="1"/>
    <col min="3" max="3" width="18.42578125" style="2" customWidth="1"/>
    <col min="4" max="4" width="21.5703125" style="1" customWidth="1"/>
    <col min="5" max="5" width="18" style="1" customWidth="1"/>
    <col min="6" max="6" width="12.7109375" style="1" customWidth="1"/>
    <col min="7" max="15" width="9.140625" style="1"/>
    <col min="16" max="16" width="29.85546875" style="1" customWidth="1"/>
    <col min="17" max="1024" width="9.140625" style="1"/>
  </cols>
  <sheetData>
    <row r="1" spans="1:12" ht="12.75" customHeight="1" x14ac:dyDescent="0.2">
      <c r="B1" s="3"/>
      <c r="C1" s="58"/>
      <c r="D1" s="58"/>
      <c r="E1" s="58"/>
    </row>
    <row r="2" spans="1:12" ht="15.75" x14ac:dyDescent="0.2">
      <c r="B2" s="3"/>
      <c r="C2" s="58"/>
      <c r="D2" s="58"/>
      <c r="E2" s="58"/>
    </row>
    <row r="3" spans="1:12" ht="15.6" customHeight="1" x14ac:dyDescent="0.2">
      <c r="B3" s="59" t="s">
        <v>195</v>
      </c>
      <c r="C3" s="59"/>
      <c r="D3" s="59"/>
      <c r="E3" s="59"/>
    </row>
    <row r="4" spans="1:12" ht="15.6" customHeight="1" x14ac:dyDescent="0.2">
      <c r="B4" s="4"/>
      <c r="C4" s="60" t="s">
        <v>194</v>
      </c>
      <c r="D4" s="61"/>
      <c r="E4" s="61"/>
    </row>
    <row r="5" spans="1:12" ht="15.6" customHeight="1" x14ac:dyDescent="0.2">
      <c r="B5" s="4"/>
      <c r="C5" s="60" t="s">
        <v>196</v>
      </c>
      <c r="D5" s="60"/>
      <c r="E5" s="60"/>
    </row>
    <row r="6" spans="1:12" ht="15.6" customHeight="1" x14ac:dyDescent="0.2">
      <c r="B6" s="4"/>
      <c r="C6" s="59"/>
      <c r="D6" s="59"/>
      <c r="E6" s="59"/>
    </row>
    <row r="7" spans="1:12" ht="15.6" customHeight="1" x14ac:dyDescent="0.2">
      <c r="B7" s="4"/>
      <c r="C7" s="59"/>
      <c r="D7" s="59"/>
      <c r="E7" s="59"/>
    </row>
    <row r="8" spans="1:12" ht="18.75" customHeight="1" x14ac:dyDescent="0.2">
      <c r="A8" s="56" t="s">
        <v>189</v>
      </c>
      <c r="B8" s="56"/>
      <c r="C8" s="56"/>
      <c r="D8" s="56"/>
      <c r="E8" s="56"/>
    </row>
    <row r="9" spans="1:12" ht="16.5" customHeight="1" x14ac:dyDescent="0.2">
      <c r="A9" s="56" t="s">
        <v>190</v>
      </c>
      <c r="B9" s="56"/>
      <c r="C9" s="56"/>
      <c r="D9" s="56"/>
      <c r="E9" s="56"/>
    </row>
    <row r="10" spans="1:12" ht="20.25" customHeight="1" x14ac:dyDescent="0.2">
      <c r="A10" s="5" t="s">
        <v>0</v>
      </c>
      <c r="K10" s="55"/>
      <c r="L10" s="55"/>
    </row>
    <row r="11" spans="1:12" ht="16.5" x14ac:dyDescent="0.2">
      <c r="A11" s="5"/>
      <c r="C11" s="57" t="s">
        <v>1</v>
      </c>
      <c r="D11" s="57"/>
      <c r="E11" s="57"/>
      <c r="K11" s="55"/>
      <c r="L11" s="55"/>
    </row>
    <row r="12" spans="1:12" ht="85.5" customHeight="1" x14ac:dyDescent="0.2">
      <c r="A12" s="6" t="s">
        <v>2</v>
      </c>
      <c r="B12" s="6" t="s">
        <v>3</v>
      </c>
      <c r="C12" s="7" t="s">
        <v>191</v>
      </c>
      <c r="D12" s="7" t="s">
        <v>192</v>
      </c>
      <c r="E12" s="7" t="s">
        <v>193</v>
      </c>
      <c r="F12" s="8"/>
      <c r="G12" s="8"/>
      <c r="K12" s="55"/>
      <c r="L12" s="55"/>
    </row>
    <row r="13" spans="1:12" ht="14.25" customHeight="1" x14ac:dyDescent="0.2">
      <c r="A13" s="6">
        <v>1</v>
      </c>
      <c r="B13" s="6">
        <v>2</v>
      </c>
      <c r="C13" s="9">
        <v>3</v>
      </c>
      <c r="D13" s="9">
        <v>3</v>
      </c>
      <c r="E13" s="9">
        <v>3</v>
      </c>
    </row>
    <row r="14" spans="1:12" ht="18.75" customHeight="1" x14ac:dyDescent="0.2">
      <c r="A14" s="10" t="s">
        <v>4</v>
      </c>
      <c r="B14" s="11" t="s">
        <v>5</v>
      </c>
      <c r="C14" s="12">
        <f>SUM(C15+C23+C28+C34+C40+C43+C50+C54+C56+C60+C73)</f>
        <v>272469308.87</v>
      </c>
      <c r="D14" s="12">
        <f>SUM(D15+D23+D28+D34+D40+D43+D50+D54+D56+D60+D73+D39)</f>
        <v>291929189.88999999</v>
      </c>
      <c r="E14" s="52">
        <f>D14/C14*100</f>
        <v>107.14204513554392</v>
      </c>
    </row>
    <row r="15" spans="1:12" ht="18.75" customHeight="1" x14ac:dyDescent="0.2">
      <c r="A15" s="10" t="s">
        <v>6</v>
      </c>
      <c r="B15" s="14" t="s">
        <v>7</v>
      </c>
      <c r="C15" s="12">
        <f>C16+C17+C18+C20+C19+C21+C22</f>
        <v>226309613.97999999</v>
      </c>
      <c r="D15" s="12">
        <f>D16+D17+D18+D20+D19+D21+D22</f>
        <v>241179185.22</v>
      </c>
      <c r="E15" s="52">
        <f t="shared" ref="E15:E82" si="0">D15/C15*100</f>
        <v>106.57045495261819</v>
      </c>
    </row>
    <row r="16" spans="1:12" ht="119.25" customHeight="1" x14ac:dyDescent="0.2">
      <c r="A16" s="6" t="s">
        <v>8</v>
      </c>
      <c r="B16" s="15" t="s">
        <v>9</v>
      </c>
      <c r="C16" s="16">
        <v>217243613.97999999</v>
      </c>
      <c r="D16" s="17">
        <v>230812600.88</v>
      </c>
      <c r="E16" s="52">
        <f t="shared" si="0"/>
        <v>106.24597733917702</v>
      </c>
    </row>
    <row r="17" spans="1:9" ht="64.900000000000006" customHeight="1" x14ac:dyDescent="0.2">
      <c r="A17" s="6" t="s">
        <v>10</v>
      </c>
      <c r="B17" s="18" t="s">
        <v>11</v>
      </c>
      <c r="C17" s="16">
        <v>5000</v>
      </c>
      <c r="D17" s="17">
        <v>-4180.93</v>
      </c>
      <c r="E17" s="52">
        <f t="shared" si="0"/>
        <v>-83.618600000000015</v>
      </c>
    </row>
    <row r="18" spans="1:9" ht="51.4" customHeight="1" x14ac:dyDescent="0.2">
      <c r="A18" s="6" t="s">
        <v>12</v>
      </c>
      <c r="B18" s="18" t="s">
        <v>13</v>
      </c>
      <c r="C18" s="16">
        <v>800000</v>
      </c>
      <c r="D18" s="17">
        <v>822017.98</v>
      </c>
      <c r="E18" s="52">
        <f t="shared" si="0"/>
        <v>102.75224750000001</v>
      </c>
    </row>
    <row r="19" spans="1:9" ht="134.25" customHeight="1" x14ac:dyDescent="0.2">
      <c r="A19" s="6" t="s">
        <v>14</v>
      </c>
      <c r="B19" s="19" t="s">
        <v>15</v>
      </c>
      <c r="C19" s="16">
        <v>91000</v>
      </c>
      <c r="D19" s="17">
        <v>91277.94</v>
      </c>
      <c r="E19" s="52">
        <f t="shared" si="0"/>
        <v>100.30542857142856</v>
      </c>
    </row>
    <row r="20" spans="1:9" ht="149.25" customHeight="1" x14ac:dyDescent="0.2">
      <c r="A20" s="6" t="s">
        <v>16</v>
      </c>
      <c r="B20" s="19" t="s">
        <v>17</v>
      </c>
      <c r="C20" s="16">
        <v>8000000</v>
      </c>
      <c r="D20" s="17">
        <v>8009186.1900000004</v>
      </c>
      <c r="E20" s="52">
        <f t="shared" si="0"/>
        <v>100.11482737500002</v>
      </c>
    </row>
    <row r="21" spans="1:9" ht="83.25" customHeight="1" x14ac:dyDescent="0.25">
      <c r="A21" s="20" t="s">
        <v>18</v>
      </c>
      <c r="B21" s="21" t="s">
        <v>19</v>
      </c>
      <c r="C21" s="16">
        <v>166000</v>
      </c>
      <c r="D21" s="17">
        <v>575642.61</v>
      </c>
      <c r="E21" s="52">
        <f t="shared" si="0"/>
        <v>346.77265662650598</v>
      </c>
    </row>
    <row r="22" spans="1:9" ht="80.25" customHeight="1" x14ac:dyDescent="0.25">
      <c r="A22" s="20" t="s">
        <v>20</v>
      </c>
      <c r="B22" s="22" t="s">
        <v>21</v>
      </c>
      <c r="C22" s="16">
        <v>4000</v>
      </c>
      <c r="D22" s="17">
        <v>872640.55</v>
      </c>
      <c r="E22" s="52">
        <f t="shared" si="0"/>
        <v>21816.013750000002</v>
      </c>
    </row>
    <row r="23" spans="1:9" ht="51" customHeight="1" x14ac:dyDescent="0.2">
      <c r="A23" s="23" t="s">
        <v>22</v>
      </c>
      <c r="B23" s="24" t="s">
        <v>23</v>
      </c>
      <c r="C23" s="12">
        <f>SUM(C24:C27)</f>
        <v>12000000</v>
      </c>
      <c r="D23" s="13">
        <f>SUM(D24:D27)</f>
        <v>13148557.32</v>
      </c>
      <c r="E23" s="52">
        <f t="shared" si="0"/>
        <v>109.57131099999999</v>
      </c>
    </row>
    <row r="24" spans="1:9" ht="189.75" customHeight="1" x14ac:dyDescent="0.2">
      <c r="A24" s="6" t="s">
        <v>24</v>
      </c>
      <c r="B24" s="15" t="s">
        <v>25</v>
      </c>
      <c r="C24" s="16">
        <v>6151000</v>
      </c>
      <c r="D24" s="17">
        <v>6812984.29</v>
      </c>
      <c r="E24" s="52">
        <f t="shared" si="0"/>
        <v>110.76222224028614</v>
      </c>
    </row>
    <row r="25" spans="1:9" ht="214.5" customHeight="1" x14ac:dyDescent="0.2">
      <c r="A25" s="6" t="s">
        <v>26</v>
      </c>
      <c r="B25" s="15" t="s">
        <v>27</v>
      </c>
      <c r="C25" s="16">
        <v>32000</v>
      </c>
      <c r="D25" s="17">
        <v>35583.519999999997</v>
      </c>
      <c r="E25" s="52">
        <f t="shared" si="0"/>
        <v>111.1985</v>
      </c>
    </row>
    <row r="26" spans="1:9" ht="186" customHeight="1" x14ac:dyDescent="0.2">
      <c r="A26" s="6" t="s">
        <v>28</v>
      </c>
      <c r="B26" s="15" t="s">
        <v>29</v>
      </c>
      <c r="C26" s="16">
        <v>6500000</v>
      </c>
      <c r="D26" s="17">
        <v>7041750.8600000003</v>
      </c>
      <c r="E26" s="52">
        <f t="shared" si="0"/>
        <v>108.33462861538463</v>
      </c>
    </row>
    <row r="27" spans="1:9" ht="198" x14ac:dyDescent="0.2">
      <c r="A27" s="6" t="s">
        <v>30</v>
      </c>
      <c r="B27" s="15" t="s">
        <v>31</v>
      </c>
      <c r="C27" s="16">
        <v>-683000</v>
      </c>
      <c r="D27" s="17">
        <v>-741761.35</v>
      </c>
      <c r="E27" s="52">
        <f t="shared" si="0"/>
        <v>108.60341874084921</v>
      </c>
    </row>
    <row r="28" spans="1:9" ht="18" customHeight="1" x14ac:dyDescent="0.2">
      <c r="A28" s="23" t="s">
        <v>32</v>
      </c>
      <c r="B28" s="24" t="s">
        <v>33</v>
      </c>
      <c r="C28" s="12">
        <f>C29+C30+C31+C32</f>
        <v>2035000</v>
      </c>
      <c r="D28" s="13">
        <f>D29+D30+D31+D32+D33</f>
        <v>1906220.8900000001</v>
      </c>
      <c r="E28" s="52">
        <f t="shared" si="0"/>
        <v>93.671788206388214</v>
      </c>
    </row>
    <row r="29" spans="1:9" ht="51.75" customHeight="1" x14ac:dyDescent="0.2">
      <c r="A29" s="25" t="s">
        <v>34</v>
      </c>
      <c r="B29" s="15" t="s">
        <v>35</v>
      </c>
      <c r="C29" s="16">
        <v>299000</v>
      </c>
      <c r="D29" s="17">
        <v>299101.32</v>
      </c>
      <c r="E29" s="52">
        <f t="shared" si="0"/>
        <v>100.03388628762542</v>
      </c>
    </row>
    <row r="30" spans="1:9" ht="57" customHeight="1" x14ac:dyDescent="0.2">
      <c r="A30" s="25" t="s">
        <v>36</v>
      </c>
      <c r="B30" s="15" t="s">
        <v>37</v>
      </c>
      <c r="C30" s="16">
        <v>166000</v>
      </c>
      <c r="D30" s="17">
        <v>166403.51999999999</v>
      </c>
      <c r="E30" s="52">
        <f t="shared" si="0"/>
        <v>100.24308433734939</v>
      </c>
    </row>
    <row r="31" spans="1:9" ht="21" customHeight="1" x14ac:dyDescent="0.2">
      <c r="A31" s="6" t="s">
        <v>38</v>
      </c>
      <c r="B31" s="15" t="s">
        <v>39</v>
      </c>
      <c r="C31" s="16">
        <v>433000</v>
      </c>
      <c r="D31" s="17">
        <v>433084.8</v>
      </c>
      <c r="E31" s="52">
        <f t="shared" si="0"/>
        <v>100.01958429561199</v>
      </c>
    </row>
    <row r="32" spans="1:9" ht="66" x14ac:dyDescent="0.2">
      <c r="A32" s="6" t="s">
        <v>40</v>
      </c>
      <c r="B32" s="15" t="s">
        <v>41</v>
      </c>
      <c r="C32" s="16">
        <v>1137000</v>
      </c>
      <c r="D32" s="17">
        <v>1111746.3700000001</v>
      </c>
      <c r="E32" s="52">
        <f t="shared" si="0"/>
        <v>97.778924362357088</v>
      </c>
      <c r="F32" s="26"/>
      <c r="I32" s="8"/>
    </row>
    <row r="33" spans="1:9" ht="33" x14ac:dyDescent="0.2">
      <c r="A33" s="6" t="s">
        <v>186</v>
      </c>
      <c r="B33" s="15" t="s">
        <v>185</v>
      </c>
      <c r="C33" s="16"/>
      <c r="D33" s="17">
        <v>-104115.12</v>
      </c>
      <c r="E33" s="52"/>
      <c r="F33" s="26"/>
      <c r="I33" s="8"/>
    </row>
    <row r="34" spans="1:9" ht="18" customHeight="1" x14ac:dyDescent="0.2">
      <c r="A34" s="23" t="s">
        <v>42</v>
      </c>
      <c r="B34" s="24" t="s">
        <v>43</v>
      </c>
      <c r="C34" s="12">
        <f>SUM(C35+C36)</f>
        <v>6147000</v>
      </c>
      <c r="D34" s="13">
        <f>SUM(D35+D36)</f>
        <v>6895068.5700000003</v>
      </c>
      <c r="E34" s="52">
        <f t="shared" si="0"/>
        <v>112.16965300146413</v>
      </c>
    </row>
    <row r="35" spans="1:9" ht="82.5" x14ac:dyDescent="0.2">
      <c r="A35" s="6" t="s">
        <v>44</v>
      </c>
      <c r="B35" s="15" t="s">
        <v>45</v>
      </c>
      <c r="C35" s="16">
        <v>2560000</v>
      </c>
      <c r="D35" s="17">
        <v>2689532.07</v>
      </c>
      <c r="E35" s="52">
        <f t="shared" si="0"/>
        <v>105.05984648437499</v>
      </c>
    </row>
    <row r="36" spans="1:9" ht="18.75" customHeight="1" x14ac:dyDescent="0.2">
      <c r="A36" s="27" t="s">
        <v>46</v>
      </c>
      <c r="B36" s="24" t="s">
        <v>47</v>
      </c>
      <c r="C36" s="12">
        <f>SUM(C37:C38)</f>
        <v>3587000</v>
      </c>
      <c r="D36" s="13">
        <f>SUM(D37:D38)</f>
        <v>4205536.5</v>
      </c>
      <c r="E36" s="52">
        <f t="shared" si="0"/>
        <v>117.24383886255924</v>
      </c>
    </row>
    <row r="37" spans="1:9" ht="64.5" customHeight="1" x14ac:dyDescent="0.2">
      <c r="A37" s="6" t="s">
        <v>48</v>
      </c>
      <c r="B37" s="15" t="s">
        <v>49</v>
      </c>
      <c r="C37" s="16">
        <v>1607000</v>
      </c>
      <c r="D37" s="17">
        <v>1849668.2</v>
      </c>
      <c r="E37" s="52">
        <f t="shared" si="0"/>
        <v>115.10069695084006</v>
      </c>
    </row>
    <row r="38" spans="1:9" ht="66" x14ac:dyDescent="0.2">
      <c r="A38" s="6" t="s">
        <v>50</v>
      </c>
      <c r="B38" s="15" t="s">
        <v>51</v>
      </c>
      <c r="C38" s="16">
        <v>1980000</v>
      </c>
      <c r="D38" s="17">
        <v>2355868.2999999998</v>
      </c>
      <c r="E38" s="52">
        <f t="shared" si="0"/>
        <v>118.98324747474747</v>
      </c>
    </row>
    <row r="39" spans="1:9" ht="22.5" customHeight="1" x14ac:dyDescent="0.2">
      <c r="A39" s="6" t="s">
        <v>182</v>
      </c>
      <c r="B39" s="15" t="s">
        <v>183</v>
      </c>
      <c r="C39" s="16"/>
      <c r="D39" s="17">
        <v>45.9</v>
      </c>
      <c r="E39" s="52"/>
    </row>
    <row r="40" spans="1:9" ht="20.25" customHeight="1" x14ac:dyDescent="0.2">
      <c r="A40" s="23" t="s">
        <v>52</v>
      </c>
      <c r="B40" s="24" t="s">
        <v>53</v>
      </c>
      <c r="C40" s="12">
        <f>C41+C42</f>
        <v>1550000</v>
      </c>
      <c r="D40" s="12">
        <f>D41+D42</f>
        <v>1650508.9</v>
      </c>
      <c r="E40" s="52">
        <f t="shared" si="0"/>
        <v>106.48444516129032</v>
      </c>
    </row>
    <row r="41" spans="1:9" ht="81.75" customHeight="1" x14ac:dyDescent="0.2">
      <c r="A41" s="6" t="s">
        <v>54</v>
      </c>
      <c r="B41" s="15" t="s">
        <v>55</v>
      </c>
      <c r="C41" s="16">
        <v>1510000</v>
      </c>
      <c r="D41" s="17">
        <v>1610968.9</v>
      </c>
      <c r="E41" s="52">
        <f t="shared" si="0"/>
        <v>106.68668211920529</v>
      </c>
    </row>
    <row r="42" spans="1:9" ht="81.75" customHeight="1" x14ac:dyDescent="0.2">
      <c r="A42" s="6" t="s">
        <v>56</v>
      </c>
      <c r="B42" s="15" t="s">
        <v>57</v>
      </c>
      <c r="C42" s="16">
        <v>40000</v>
      </c>
      <c r="D42" s="17">
        <v>39540</v>
      </c>
      <c r="E42" s="52">
        <f t="shared" si="0"/>
        <v>98.850000000000009</v>
      </c>
    </row>
    <row r="43" spans="1:9" ht="66" customHeight="1" x14ac:dyDescent="0.2">
      <c r="A43" s="23" t="s">
        <v>58</v>
      </c>
      <c r="B43" s="24" t="s">
        <v>59</v>
      </c>
      <c r="C43" s="12">
        <f>C44+C47</f>
        <v>13757087.890000001</v>
      </c>
      <c r="D43" s="13">
        <f>D44+D47</f>
        <v>14707465.35</v>
      </c>
      <c r="E43" s="52">
        <f t="shared" si="0"/>
        <v>106.90827497504634</v>
      </c>
    </row>
    <row r="44" spans="1:9" ht="16.5" x14ac:dyDescent="0.2">
      <c r="A44" s="25"/>
      <c r="B44" s="24" t="s">
        <v>60</v>
      </c>
      <c r="C44" s="12">
        <f>SUM(C45:C46)</f>
        <v>2779687.89</v>
      </c>
      <c r="D44" s="13">
        <f>SUM(D45:D46)</f>
        <v>2757786.41</v>
      </c>
      <c r="E44" s="52">
        <f t="shared" si="0"/>
        <v>99.21208851976543</v>
      </c>
    </row>
    <row r="45" spans="1:9" ht="66" x14ac:dyDescent="0.2">
      <c r="A45" s="6" t="s">
        <v>61</v>
      </c>
      <c r="B45" s="28" t="s">
        <v>62</v>
      </c>
      <c r="C45" s="16">
        <v>2571687.89</v>
      </c>
      <c r="D45" s="17">
        <v>2565375.56</v>
      </c>
      <c r="E45" s="52">
        <f t="shared" si="0"/>
        <v>99.754545253156664</v>
      </c>
    </row>
    <row r="46" spans="1:9" ht="102" customHeight="1" x14ac:dyDescent="0.2">
      <c r="A46" s="6" t="s">
        <v>63</v>
      </c>
      <c r="B46" s="15" t="s">
        <v>64</v>
      </c>
      <c r="C46" s="16">
        <v>208000</v>
      </c>
      <c r="D46" s="16">
        <v>192410.85</v>
      </c>
      <c r="E46" s="52">
        <f t="shared" si="0"/>
        <v>92.505216346153844</v>
      </c>
    </row>
    <row r="47" spans="1:9" ht="33" x14ac:dyDescent="0.2">
      <c r="A47" s="25"/>
      <c r="B47" s="24" t="s">
        <v>65</v>
      </c>
      <c r="C47" s="12">
        <f>SUM(C48:C49)</f>
        <v>10977400</v>
      </c>
      <c r="D47" s="12">
        <f>SUM(D48:D49)</f>
        <v>11949678.939999999</v>
      </c>
      <c r="E47" s="52">
        <f t="shared" si="0"/>
        <v>108.8570967624392</v>
      </c>
    </row>
    <row r="48" spans="1:9" ht="132" x14ac:dyDescent="0.2">
      <c r="A48" s="6" t="s">
        <v>66</v>
      </c>
      <c r="B48" s="15" t="s">
        <v>67</v>
      </c>
      <c r="C48" s="16">
        <v>10969000</v>
      </c>
      <c r="D48" s="17">
        <v>11941278.939999999</v>
      </c>
      <c r="E48" s="52">
        <f t="shared" si="0"/>
        <v>108.86387947853041</v>
      </c>
    </row>
    <row r="49" spans="1:6" ht="165" x14ac:dyDescent="0.2">
      <c r="A49" s="6" t="s">
        <v>68</v>
      </c>
      <c r="B49" s="15" t="s">
        <v>69</v>
      </c>
      <c r="C49" s="16">
        <v>8400</v>
      </c>
      <c r="D49" s="17">
        <v>8400</v>
      </c>
      <c r="E49" s="52">
        <f t="shared" si="0"/>
        <v>100</v>
      </c>
    </row>
    <row r="50" spans="1:6" ht="36" customHeight="1" x14ac:dyDescent="0.2">
      <c r="A50" s="23" t="s">
        <v>70</v>
      </c>
      <c r="B50" s="24" t="s">
        <v>71</v>
      </c>
      <c r="C50" s="12">
        <f>C51+C52+C53</f>
        <v>307000</v>
      </c>
      <c r="D50" s="13">
        <f>D51+D52+D53</f>
        <v>396250.67000000004</v>
      </c>
      <c r="E50" s="52">
        <f t="shared" si="0"/>
        <v>129.07187947882736</v>
      </c>
    </row>
    <row r="51" spans="1:6" ht="50.25" customHeight="1" x14ac:dyDescent="0.2">
      <c r="A51" s="6" t="s">
        <v>72</v>
      </c>
      <c r="B51" s="15" t="s">
        <v>73</v>
      </c>
      <c r="C51" s="16">
        <v>18000</v>
      </c>
      <c r="D51" s="16">
        <v>18775.580000000002</v>
      </c>
      <c r="E51" s="52">
        <f t="shared" si="0"/>
        <v>104.30877777777778</v>
      </c>
    </row>
    <row r="52" spans="1:6" ht="36" customHeight="1" x14ac:dyDescent="0.2">
      <c r="A52" s="6" t="s">
        <v>74</v>
      </c>
      <c r="B52" s="15" t="s">
        <v>75</v>
      </c>
      <c r="C52" s="16">
        <v>285000</v>
      </c>
      <c r="D52" s="16">
        <v>373720.76</v>
      </c>
      <c r="E52" s="52">
        <f t="shared" si="0"/>
        <v>131.13009122807017</v>
      </c>
      <c r="F52" s="29"/>
    </row>
    <row r="53" spans="1:6" ht="31.35" customHeight="1" x14ac:dyDescent="0.2">
      <c r="A53" s="6" t="s">
        <v>76</v>
      </c>
      <c r="B53" s="15" t="s">
        <v>77</v>
      </c>
      <c r="C53" s="16">
        <v>4000</v>
      </c>
      <c r="D53" s="16">
        <v>3754.33</v>
      </c>
      <c r="E53" s="52">
        <f t="shared" si="0"/>
        <v>93.858249999999998</v>
      </c>
    </row>
    <row r="54" spans="1:6" ht="49.5" x14ac:dyDescent="0.2">
      <c r="A54" s="23" t="s">
        <v>78</v>
      </c>
      <c r="B54" s="14" t="s">
        <v>79</v>
      </c>
      <c r="C54" s="12">
        <f>SUM(C55:C55)</f>
        <v>523607</v>
      </c>
      <c r="D54" s="12">
        <f>SUM(D55:D55)</f>
        <v>514435.43</v>
      </c>
      <c r="E54" s="52">
        <f t="shared" si="0"/>
        <v>98.24838667168315</v>
      </c>
    </row>
    <row r="55" spans="1:6" ht="33" x14ac:dyDescent="0.2">
      <c r="A55" s="6" t="s">
        <v>80</v>
      </c>
      <c r="B55" s="15" t="s">
        <v>81</v>
      </c>
      <c r="C55" s="16">
        <v>523607</v>
      </c>
      <c r="D55" s="17">
        <v>514435.43</v>
      </c>
      <c r="E55" s="52">
        <f t="shared" si="0"/>
        <v>98.24838667168315</v>
      </c>
    </row>
    <row r="56" spans="1:6" ht="49.5" x14ac:dyDescent="0.2">
      <c r="A56" s="30" t="s">
        <v>82</v>
      </c>
      <c r="B56" s="31" t="s">
        <v>83</v>
      </c>
      <c r="C56" s="32">
        <f>C57+C58+C59</f>
        <v>7592000</v>
      </c>
      <c r="D56" s="32">
        <f>D57+D58+D59</f>
        <v>8185885.6699999999</v>
      </c>
      <c r="E56" s="52">
        <f t="shared" si="0"/>
        <v>107.82251936248683</v>
      </c>
    </row>
    <row r="57" spans="1:6" ht="149.25" customHeight="1" x14ac:dyDescent="0.2">
      <c r="A57" s="6" t="s">
        <v>84</v>
      </c>
      <c r="B57" s="15" t="s">
        <v>85</v>
      </c>
      <c r="C57" s="16">
        <v>6809000</v>
      </c>
      <c r="D57" s="17">
        <v>6809707.6699999999</v>
      </c>
      <c r="E57" s="52">
        <f t="shared" si="0"/>
        <v>100.0103931561169</v>
      </c>
    </row>
    <row r="58" spans="1:6" ht="69.75" customHeight="1" x14ac:dyDescent="0.2">
      <c r="A58" s="6" t="s">
        <v>86</v>
      </c>
      <c r="B58" s="15" t="s">
        <v>87</v>
      </c>
      <c r="C58" s="16">
        <v>659000</v>
      </c>
      <c r="D58" s="16">
        <v>1239777.8400000001</v>
      </c>
      <c r="E58" s="52">
        <f t="shared" si="0"/>
        <v>188.13017298937785</v>
      </c>
    </row>
    <row r="59" spans="1:6" ht="89.25" customHeight="1" x14ac:dyDescent="0.2">
      <c r="A59" s="6" t="s">
        <v>88</v>
      </c>
      <c r="B59" s="15" t="s">
        <v>89</v>
      </c>
      <c r="C59" s="16">
        <v>124000</v>
      </c>
      <c r="D59" s="16">
        <v>136400.16</v>
      </c>
      <c r="E59" s="52">
        <f t="shared" si="0"/>
        <v>110.00012903225806</v>
      </c>
    </row>
    <row r="60" spans="1:6" ht="18" customHeight="1" x14ac:dyDescent="0.2">
      <c r="A60" s="23" t="s">
        <v>90</v>
      </c>
      <c r="B60" s="24" t="s">
        <v>91</v>
      </c>
      <c r="C60" s="12">
        <f>C61+C62+C63+C64+C65+C66+C67+C68+C69+C70+C71</f>
        <v>1812000</v>
      </c>
      <c r="D60" s="12">
        <f>D61+D62+D63+D64+D65+D66+D67+D68+D69+D70+D71+D72</f>
        <v>2083937.76</v>
      </c>
      <c r="E60" s="52">
        <f t="shared" si="0"/>
        <v>115.00760264900663</v>
      </c>
    </row>
    <row r="61" spans="1:6" ht="115.5" customHeight="1" x14ac:dyDescent="0.25">
      <c r="A61" s="6" t="s">
        <v>92</v>
      </c>
      <c r="B61" s="33" t="s">
        <v>93</v>
      </c>
      <c r="C61" s="16">
        <v>1000</v>
      </c>
      <c r="D61" s="17">
        <v>1046.6400000000001</v>
      </c>
      <c r="E61" s="52">
        <f t="shared" si="0"/>
        <v>104.664</v>
      </c>
      <c r="F61" s="29"/>
    </row>
    <row r="62" spans="1:6" ht="163.5" customHeight="1" x14ac:dyDescent="0.2">
      <c r="A62" s="6" t="s">
        <v>94</v>
      </c>
      <c r="B62" s="15" t="s">
        <v>95</v>
      </c>
      <c r="C62" s="16">
        <v>8000</v>
      </c>
      <c r="D62" s="17">
        <v>8260.0499999999993</v>
      </c>
      <c r="E62" s="52">
        <f t="shared" si="0"/>
        <v>103.250625</v>
      </c>
      <c r="F62" s="29"/>
    </row>
    <row r="63" spans="1:6" ht="148.5" customHeight="1" x14ac:dyDescent="0.25">
      <c r="A63" s="6" t="s">
        <v>96</v>
      </c>
      <c r="B63" s="53" t="s">
        <v>97</v>
      </c>
      <c r="C63" s="16">
        <v>1000</v>
      </c>
      <c r="D63" s="17">
        <v>8000</v>
      </c>
      <c r="E63" s="52">
        <f t="shared" si="0"/>
        <v>800</v>
      </c>
      <c r="F63" s="29"/>
    </row>
    <row r="64" spans="1:6" ht="142.5" customHeight="1" x14ac:dyDescent="0.25">
      <c r="A64" s="6" t="s">
        <v>98</v>
      </c>
      <c r="B64" s="53" t="s">
        <v>99</v>
      </c>
      <c r="C64" s="16">
        <v>5000</v>
      </c>
      <c r="D64" s="17">
        <v>5000</v>
      </c>
      <c r="E64" s="52">
        <f t="shared" si="0"/>
        <v>100</v>
      </c>
      <c r="F64" s="29"/>
    </row>
    <row r="65" spans="1:1024" ht="135" customHeight="1" x14ac:dyDescent="0.25">
      <c r="A65" s="6" t="s">
        <v>100</v>
      </c>
      <c r="B65" s="53" t="s">
        <v>101</v>
      </c>
      <c r="C65" s="16">
        <v>1000</v>
      </c>
      <c r="D65" s="17">
        <v>1000</v>
      </c>
      <c r="E65" s="52">
        <f t="shared" si="0"/>
        <v>100</v>
      </c>
      <c r="F65" s="29"/>
    </row>
    <row r="66" spans="1:1024" ht="143.25" customHeight="1" x14ac:dyDescent="0.2">
      <c r="A66" s="6" t="s">
        <v>102</v>
      </c>
      <c r="B66" s="15" t="s">
        <v>103</v>
      </c>
      <c r="C66" s="16">
        <v>10000</v>
      </c>
      <c r="D66" s="17">
        <v>10960.5</v>
      </c>
      <c r="E66" s="52">
        <f t="shared" si="0"/>
        <v>109.60499999999999</v>
      </c>
      <c r="F66" s="29"/>
    </row>
    <row r="67" spans="1:1024" ht="69" customHeight="1" x14ac:dyDescent="0.2">
      <c r="A67" s="6" t="s">
        <v>104</v>
      </c>
      <c r="B67" s="15" t="s">
        <v>105</v>
      </c>
      <c r="C67" s="16">
        <v>92000</v>
      </c>
      <c r="D67" s="17">
        <v>100112.49</v>
      </c>
      <c r="E67" s="52">
        <f t="shared" si="0"/>
        <v>108.81792391304347</v>
      </c>
      <c r="F67" s="29"/>
    </row>
    <row r="68" spans="1:1024" ht="119.25" customHeight="1" x14ac:dyDescent="0.2">
      <c r="A68" s="6" t="s">
        <v>106</v>
      </c>
      <c r="B68" s="15" t="s">
        <v>107</v>
      </c>
      <c r="C68" s="16">
        <v>13000</v>
      </c>
      <c r="D68" s="17">
        <v>245785.62</v>
      </c>
      <c r="E68" s="52">
        <f t="shared" si="0"/>
        <v>1890.6586153846154</v>
      </c>
      <c r="F68" s="29"/>
    </row>
    <row r="69" spans="1:1024" ht="115.5" customHeight="1" x14ac:dyDescent="0.2">
      <c r="A69" s="6" t="s">
        <v>108</v>
      </c>
      <c r="B69" s="15" t="s">
        <v>109</v>
      </c>
      <c r="C69" s="16">
        <v>98000</v>
      </c>
      <c r="D69" s="17"/>
      <c r="E69" s="52">
        <f t="shared" si="0"/>
        <v>0</v>
      </c>
    </row>
    <row r="70" spans="1:1024" ht="115.5" x14ac:dyDescent="0.2">
      <c r="A70" s="34" t="s">
        <v>110</v>
      </c>
      <c r="B70" s="15" t="s">
        <v>111</v>
      </c>
      <c r="C70" s="16">
        <v>53000</v>
      </c>
      <c r="D70" s="17">
        <v>58153.68</v>
      </c>
      <c r="E70" s="52">
        <f t="shared" si="0"/>
        <v>109.72392452830189</v>
      </c>
    </row>
    <row r="71" spans="1:1024" ht="83.25" thickBot="1" x14ac:dyDescent="0.25">
      <c r="A71" s="34" t="s">
        <v>112</v>
      </c>
      <c r="B71" s="15" t="s">
        <v>113</v>
      </c>
      <c r="C71" s="16">
        <v>1530000</v>
      </c>
      <c r="D71" s="17">
        <v>1644687.93</v>
      </c>
      <c r="E71" s="52">
        <f t="shared" si="0"/>
        <v>107.4959431372549</v>
      </c>
      <c r="F71" s="29"/>
    </row>
    <row r="72" spans="1:1024" ht="126" customHeight="1" thickBot="1" x14ac:dyDescent="0.3">
      <c r="A72" s="34" t="s">
        <v>181</v>
      </c>
      <c r="B72" s="54" t="s">
        <v>188</v>
      </c>
      <c r="C72" s="16"/>
      <c r="D72" s="17">
        <v>930.85</v>
      </c>
      <c r="E72" s="52"/>
      <c r="F72" s="29"/>
    </row>
    <row r="73" spans="1:1024" ht="21" customHeight="1" x14ac:dyDescent="0.2">
      <c r="A73" s="23" t="s">
        <v>114</v>
      </c>
      <c r="B73" s="24" t="s">
        <v>115</v>
      </c>
      <c r="C73" s="12">
        <f>C74</f>
        <v>436000</v>
      </c>
      <c r="D73" s="13">
        <f>D74+D75</f>
        <v>1261628.21</v>
      </c>
      <c r="E73" s="52">
        <f t="shared" si="0"/>
        <v>289.36426834862385</v>
      </c>
    </row>
    <row r="74" spans="1:1024" ht="31.5" customHeight="1" x14ac:dyDescent="0.2">
      <c r="A74" s="6" t="s">
        <v>116</v>
      </c>
      <c r="B74" s="15" t="s">
        <v>117</v>
      </c>
      <c r="C74" s="16">
        <v>436000</v>
      </c>
      <c r="D74" s="16">
        <v>1276837.31</v>
      </c>
      <c r="E74" s="52">
        <f t="shared" si="0"/>
        <v>292.85259403669727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31.5" customHeight="1" x14ac:dyDescent="0.2">
      <c r="A75" s="6" t="s">
        <v>187</v>
      </c>
      <c r="B75" s="15" t="s">
        <v>184</v>
      </c>
      <c r="C75" s="16"/>
      <c r="D75" s="16">
        <v>-15209.1</v>
      </c>
      <c r="E75" s="52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8" customHeight="1" x14ac:dyDescent="0.2">
      <c r="A76" s="23" t="s">
        <v>118</v>
      </c>
      <c r="B76" s="14" t="s">
        <v>119</v>
      </c>
      <c r="C76" s="12">
        <f>C77</f>
        <v>406550670.82000005</v>
      </c>
      <c r="D76" s="12">
        <f>D77</f>
        <v>376476196.50999999</v>
      </c>
      <c r="E76" s="52">
        <f t="shared" si="0"/>
        <v>92.602527441575546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49.5" customHeight="1" x14ac:dyDescent="0.2">
      <c r="A77" s="23" t="s">
        <v>120</v>
      </c>
      <c r="B77" s="14" t="s">
        <v>121</v>
      </c>
      <c r="C77" s="12">
        <f>C78+C81+C88+C109</f>
        <v>406550670.82000005</v>
      </c>
      <c r="D77" s="13">
        <f>D78+D81+D88+D109</f>
        <v>376476196.50999999</v>
      </c>
      <c r="E77" s="52">
        <f t="shared" si="0"/>
        <v>92.602527441575546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51.75" customHeight="1" x14ac:dyDescent="0.2">
      <c r="A78" s="23" t="s">
        <v>122</v>
      </c>
      <c r="B78" s="24" t="s">
        <v>123</v>
      </c>
      <c r="C78" s="12">
        <f>C79+C80</f>
        <v>88763469.400000006</v>
      </c>
      <c r="D78" s="12">
        <f>D79+D80</f>
        <v>88763469.400000006</v>
      </c>
      <c r="E78" s="52">
        <f t="shared" si="0"/>
        <v>100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51.75" customHeight="1" x14ac:dyDescent="0.2">
      <c r="A79" s="25" t="s">
        <v>124</v>
      </c>
      <c r="B79" s="15" t="s">
        <v>125</v>
      </c>
      <c r="C79" s="16">
        <v>64181469.399999999</v>
      </c>
      <c r="D79" s="16">
        <v>64181469.399999999</v>
      </c>
      <c r="E79" s="52">
        <f t="shared" si="0"/>
        <v>100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34.5" customHeight="1" x14ac:dyDescent="0.2">
      <c r="A80" s="25" t="s">
        <v>126</v>
      </c>
      <c r="B80" s="15" t="s">
        <v>127</v>
      </c>
      <c r="C80" s="16">
        <v>24582000</v>
      </c>
      <c r="D80" s="16">
        <v>24582000</v>
      </c>
      <c r="E80" s="52">
        <f t="shared" si="0"/>
        <v>100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51" customHeight="1" x14ac:dyDescent="0.2">
      <c r="A81" s="23" t="s">
        <v>128</v>
      </c>
      <c r="B81" s="24" t="s">
        <v>129</v>
      </c>
      <c r="C81" s="16">
        <f>C82+C83+C84+C85+C86+C87</f>
        <v>92185954.079999998</v>
      </c>
      <c r="D81" s="16">
        <f>D82+D83+D84+D85+D86+D87</f>
        <v>68097101.969999999</v>
      </c>
      <c r="E81" s="52">
        <f t="shared" si="0"/>
        <v>73.869281551183576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64.25" customHeight="1" x14ac:dyDescent="0.2">
      <c r="A82" s="25" t="s">
        <v>130</v>
      </c>
      <c r="B82" s="15" t="s">
        <v>131</v>
      </c>
      <c r="C82" s="16">
        <v>20206311.960000001</v>
      </c>
      <c r="D82" s="16">
        <v>11439762.300000001</v>
      </c>
      <c r="E82" s="52">
        <f t="shared" si="0"/>
        <v>56.614796023370907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32.75" customHeight="1" x14ac:dyDescent="0.2">
      <c r="A83" s="35" t="s">
        <v>132</v>
      </c>
      <c r="B83" s="15" t="s">
        <v>133</v>
      </c>
      <c r="C83" s="16">
        <v>1340854.7</v>
      </c>
      <c r="D83" s="16">
        <v>1340854.7</v>
      </c>
      <c r="E83" s="52">
        <f t="shared" ref="E83:E113" si="1">D83/C83*100</f>
        <v>100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67.5" customHeight="1" x14ac:dyDescent="0.2">
      <c r="A84" s="25" t="s">
        <v>134</v>
      </c>
      <c r="B84" s="15" t="s">
        <v>135</v>
      </c>
      <c r="C84" s="16">
        <v>2335000</v>
      </c>
      <c r="D84" s="16">
        <v>2335000</v>
      </c>
      <c r="E84" s="52">
        <f t="shared" si="1"/>
        <v>100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50.25" customHeight="1" x14ac:dyDescent="0.25">
      <c r="A85" s="25" t="s">
        <v>136</v>
      </c>
      <c r="B85" s="36" t="s">
        <v>137</v>
      </c>
      <c r="C85" s="16">
        <v>2701111.11</v>
      </c>
      <c r="D85" s="16">
        <v>2701111.11</v>
      </c>
      <c r="E85" s="52">
        <f t="shared" si="1"/>
        <v>100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99.95" customHeight="1" x14ac:dyDescent="0.2">
      <c r="A86" s="25" t="s">
        <v>138</v>
      </c>
      <c r="B86" s="15" t="s">
        <v>139</v>
      </c>
      <c r="C86" s="16">
        <v>2661775.39</v>
      </c>
      <c r="D86" s="16">
        <v>2661775.39</v>
      </c>
      <c r="E86" s="52">
        <f t="shared" si="1"/>
        <v>100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34.5" customHeight="1" x14ac:dyDescent="0.2">
      <c r="A87" s="25" t="s">
        <v>140</v>
      </c>
      <c r="B87" s="15" t="s">
        <v>141</v>
      </c>
      <c r="C87" s="16">
        <v>62940900.920000002</v>
      </c>
      <c r="D87" s="17">
        <v>47618598.469999999</v>
      </c>
      <c r="E87" s="52">
        <f t="shared" si="1"/>
        <v>75.656048410436384</v>
      </c>
      <c r="F87" s="29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48" customHeight="1" x14ac:dyDescent="0.2">
      <c r="A88" s="23" t="s">
        <v>142</v>
      </c>
      <c r="B88" s="24" t="s">
        <v>143</v>
      </c>
      <c r="C88" s="12">
        <f>C89+C102+C103+C104+C105+C106+C107+C108</f>
        <v>213498252.34</v>
      </c>
      <c r="D88" s="12">
        <f>D89+D102+D103+D104+D105+D106+D107+D108</f>
        <v>209768870.14000002</v>
      </c>
      <c r="E88" s="52">
        <f t="shared" si="1"/>
        <v>98.25320246928257</v>
      </c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47.25" customHeight="1" x14ac:dyDescent="0.2">
      <c r="A89" s="28" t="s">
        <v>144</v>
      </c>
      <c r="B89" s="15" t="s">
        <v>145</v>
      </c>
      <c r="C89" s="37">
        <f>C91+C92+C93+C94+C95+C96+C97+C98+C99+C100+C101</f>
        <v>198992629.34</v>
      </c>
      <c r="D89" s="38">
        <f>D91+D92+D93+D94+D95+D96+D97+D98+D99+D100+D101</f>
        <v>197373606.14000002</v>
      </c>
      <c r="E89" s="52">
        <f t="shared" si="1"/>
        <v>99.186390367638339</v>
      </c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 x14ac:dyDescent="0.2">
      <c r="A90" s="39"/>
      <c r="B90" s="15" t="s">
        <v>146</v>
      </c>
      <c r="C90" s="40"/>
      <c r="D90" s="41"/>
      <c r="E90" s="52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70.5" customHeight="1" x14ac:dyDescent="0.2">
      <c r="A91" s="39"/>
      <c r="B91" s="42" t="s">
        <v>147</v>
      </c>
      <c r="C91" s="16">
        <v>2085310</v>
      </c>
      <c r="D91" s="16">
        <v>2085310</v>
      </c>
      <c r="E91" s="52">
        <f t="shared" si="1"/>
        <v>100</v>
      </c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14.75" customHeight="1" x14ac:dyDescent="0.2">
      <c r="A92" s="39"/>
      <c r="B92" s="42" t="s">
        <v>148</v>
      </c>
      <c r="C92" s="16">
        <v>15693457.140000001</v>
      </c>
      <c r="D92" s="17">
        <v>15105714.76</v>
      </c>
      <c r="E92" s="52">
        <f t="shared" si="1"/>
        <v>96.254857200954504</v>
      </c>
      <c r="F92" s="29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14" customHeight="1" x14ac:dyDescent="0.2">
      <c r="A93" s="6"/>
      <c r="B93" s="42" t="s">
        <v>149</v>
      </c>
      <c r="C93" s="16">
        <v>6757371.5499999998</v>
      </c>
      <c r="D93" s="16">
        <v>6757371.5499999998</v>
      </c>
      <c r="E93" s="52">
        <f t="shared" si="1"/>
        <v>100</v>
      </c>
      <c r="F93" s="29">
        <f>C93-1810.27</f>
        <v>6755561.2800000003</v>
      </c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16.25" customHeight="1" x14ac:dyDescent="0.2">
      <c r="A94" s="6"/>
      <c r="B94" s="15" t="s">
        <v>150</v>
      </c>
      <c r="C94" s="16">
        <v>131653226</v>
      </c>
      <c r="D94" s="16">
        <v>131653226</v>
      </c>
      <c r="E94" s="52">
        <f t="shared" si="1"/>
        <v>100</v>
      </c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81.75" customHeight="1" x14ac:dyDescent="0.2">
      <c r="A95" s="6"/>
      <c r="B95" s="15" t="s">
        <v>151</v>
      </c>
      <c r="C95" s="16">
        <v>973528</v>
      </c>
      <c r="D95" s="16">
        <v>973528</v>
      </c>
      <c r="E95" s="52">
        <f t="shared" si="1"/>
        <v>100</v>
      </c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14.75" customHeight="1" x14ac:dyDescent="0.2">
      <c r="A96" s="6"/>
      <c r="B96" s="15" t="s">
        <v>152</v>
      </c>
      <c r="C96" s="16">
        <v>33816941</v>
      </c>
      <c r="D96" s="16">
        <v>33816941</v>
      </c>
      <c r="E96" s="52">
        <f t="shared" si="1"/>
        <v>100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05.75" customHeight="1" x14ac:dyDescent="0.2">
      <c r="A97" s="6"/>
      <c r="B97" s="15" t="s">
        <v>153</v>
      </c>
      <c r="C97" s="16">
        <v>4524550</v>
      </c>
      <c r="D97" s="17">
        <v>3547855</v>
      </c>
      <c r="E97" s="52">
        <f t="shared" si="1"/>
        <v>78.413433380115151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67.5" customHeight="1" x14ac:dyDescent="0.2">
      <c r="A98" s="6"/>
      <c r="B98" s="15" t="s">
        <v>154</v>
      </c>
      <c r="C98" s="16">
        <v>1403422.5</v>
      </c>
      <c r="D98" s="16">
        <v>1403422.5</v>
      </c>
      <c r="E98" s="52">
        <f t="shared" si="1"/>
        <v>100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34.25" customHeight="1" x14ac:dyDescent="0.2">
      <c r="A99" s="6"/>
      <c r="B99" s="15" t="s">
        <v>155</v>
      </c>
      <c r="C99" s="16">
        <v>697436.07</v>
      </c>
      <c r="D99" s="16">
        <v>646237.32999999996</v>
      </c>
      <c r="E99" s="52">
        <f t="shared" si="1"/>
        <v>92.65900600753271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81" customHeight="1" x14ac:dyDescent="0.2">
      <c r="A100" s="6"/>
      <c r="B100" s="42" t="s">
        <v>156</v>
      </c>
      <c r="C100" s="16">
        <v>1384000</v>
      </c>
      <c r="D100" s="16">
        <v>1384000</v>
      </c>
      <c r="E100" s="52">
        <f t="shared" si="1"/>
        <v>100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69.5" customHeight="1" x14ac:dyDescent="0.2">
      <c r="A101" s="6"/>
      <c r="B101" s="42" t="s">
        <v>157</v>
      </c>
      <c r="C101" s="16">
        <v>3387.08</v>
      </c>
      <c r="D101" s="16"/>
      <c r="E101" s="52">
        <f t="shared" si="1"/>
        <v>0</v>
      </c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1.5" customHeight="1" x14ac:dyDescent="0.2">
      <c r="A102" s="6" t="s">
        <v>158</v>
      </c>
      <c r="B102" s="15" t="s">
        <v>159</v>
      </c>
      <c r="C102" s="16">
        <v>1717015</v>
      </c>
      <c r="D102" s="16">
        <v>1583985</v>
      </c>
      <c r="E102" s="52">
        <f t="shared" si="1"/>
        <v>92.252251727562069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66" x14ac:dyDescent="0.2">
      <c r="A103" s="6" t="s">
        <v>160</v>
      </c>
      <c r="B103" s="15" t="s">
        <v>161</v>
      </c>
      <c r="C103" s="16">
        <v>1293510</v>
      </c>
      <c r="D103" s="16">
        <v>1293510</v>
      </c>
      <c r="E103" s="52">
        <f t="shared" si="1"/>
        <v>100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99" customHeight="1" x14ac:dyDescent="0.2">
      <c r="A104" s="25" t="s">
        <v>162</v>
      </c>
      <c r="B104" s="15" t="s">
        <v>163</v>
      </c>
      <c r="C104" s="16">
        <v>2606</v>
      </c>
      <c r="D104" s="16">
        <v>2606</v>
      </c>
      <c r="E104" s="52">
        <f t="shared" si="1"/>
        <v>100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03.5" customHeight="1" x14ac:dyDescent="0.2">
      <c r="A105" s="43" t="s">
        <v>164</v>
      </c>
      <c r="B105" s="15" t="s">
        <v>165</v>
      </c>
      <c r="C105" s="16">
        <v>7355050</v>
      </c>
      <c r="D105" s="16">
        <v>5377721</v>
      </c>
      <c r="E105" s="52">
        <f t="shared" si="1"/>
        <v>73.116035920897886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48.75" customHeight="1" x14ac:dyDescent="0.2">
      <c r="A106" s="25" t="s">
        <v>166</v>
      </c>
      <c r="B106" s="15" t="s">
        <v>167</v>
      </c>
      <c r="C106" s="16">
        <v>1490622</v>
      </c>
      <c r="D106" s="16">
        <v>1490622</v>
      </c>
      <c r="E106" s="52">
        <f t="shared" si="1"/>
        <v>100</v>
      </c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32.1" customHeight="1" x14ac:dyDescent="0.2">
      <c r="A107" s="25" t="s">
        <v>168</v>
      </c>
      <c r="B107" s="15" t="s">
        <v>169</v>
      </c>
      <c r="C107" s="16">
        <v>2283911</v>
      </c>
      <c r="D107" s="16">
        <v>2283911</v>
      </c>
      <c r="E107" s="52">
        <f t="shared" si="1"/>
        <v>100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33.75" customHeight="1" x14ac:dyDescent="0.2">
      <c r="A108" s="25" t="s">
        <v>170</v>
      </c>
      <c r="B108" s="15" t="s">
        <v>171</v>
      </c>
      <c r="C108" s="16">
        <v>362909</v>
      </c>
      <c r="D108" s="16">
        <v>362909</v>
      </c>
      <c r="E108" s="52">
        <f t="shared" si="1"/>
        <v>100</v>
      </c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27" customHeight="1" x14ac:dyDescent="0.2">
      <c r="A109" s="25" t="s">
        <v>172</v>
      </c>
      <c r="B109" s="24" t="s">
        <v>173</v>
      </c>
      <c r="C109" s="44">
        <f>C110+C111+C112</f>
        <v>12102995</v>
      </c>
      <c r="D109" s="45">
        <f>D110+D111</f>
        <v>9846755</v>
      </c>
      <c r="E109" s="52">
        <f t="shared" si="1"/>
        <v>81.358002709246762</v>
      </c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99" x14ac:dyDescent="0.2">
      <c r="A110" s="25" t="s">
        <v>174</v>
      </c>
      <c r="B110" s="15" t="s">
        <v>175</v>
      </c>
      <c r="C110" s="40">
        <v>11115000</v>
      </c>
      <c r="D110" s="40">
        <v>9608760</v>
      </c>
      <c r="E110" s="52">
        <f t="shared" si="1"/>
        <v>86.448582995951412</v>
      </c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4.5" customHeight="1" x14ac:dyDescent="0.2">
      <c r="A111" s="25" t="s">
        <v>176</v>
      </c>
      <c r="B111" s="15" t="s">
        <v>177</v>
      </c>
      <c r="C111" s="40">
        <v>237995</v>
      </c>
      <c r="D111" s="40">
        <v>237995</v>
      </c>
      <c r="E111" s="52">
        <f t="shared" si="1"/>
        <v>100</v>
      </c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53.25" customHeight="1" x14ac:dyDescent="0.2">
      <c r="A112" s="25" t="s">
        <v>178</v>
      </c>
      <c r="B112" s="15" t="s">
        <v>179</v>
      </c>
      <c r="C112" s="40">
        <v>750000</v>
      </c>
      <c r="D112" s="40"/>
      <c r="E112" s="52">
        <f t="shared" si="1"/>
        <v>0</v>
      </c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5.75" customHeight="1" x14ac:dyDescent="0.2">
      <c r="A113" s="46"/>
      <c r="B113" s="47" t="s">
        <v>180</v>
      </c>
      <c r="C113" s="48">
        <f>SUM(C14+C76)</f>
        <v>679019979.69000006</v>
      </c>
      <c r="D113" s="49">
        <f>SUM(D14+D76)</f>
        <v>668405386.39999998</v>
      </c>
      <c r="E113" s="52">
        <f t="shared" si="1"/>
        <v>98.436777472314432</v>
      </c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.75" customHeight="1" x14ac:dyDescent="0.2">
      <c r="A114" s="50"/>
      <c r="B114" s="50"/>
      <c r="C114" s="51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5.75" customHeight="1" x14ac:dyDescent="0.2">
      <c r="A115" s="50"/>
      <c r="B115" s="50"/>
      <c r="C115" s="51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5.75" customHeight="1" x14ac:dyDescent="0.2">
      <c r="A116" s="50"/>
      <c r="B116" s="50"/>
      <c r="C116" s="51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5.75" customHeight="1" x14ac:dyDescent="0.2">
      <c r="A117" s="50"/>
      <c r="B117" s="50"/>
      <c r="C117" s="51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5.75" customHeight="1" x14ac:dyDescent="0.2">
      <c r="A118" s="50"/>
      <c r="B118" s="50"/>
      <c r="C118" s="51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5.75" customHeight="1" x14ac:dyDescent="0.2">
      <c r="A119" s="50"/>
      <c r="B119" s="50"/>
      <c r="C119" s="51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5.75" customHeight="1" x14ac:dyDescent="0.2">
      <c r="A120" s="50"/>
      <c r="B120" s="50"/>
      <c r="C120" s="51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5.75" customHeight="1" x14ac:dyDescent="0.2">
      <c r="A121" s="50"/>
      <c r="B121" s="50"/>
      <c r="C121" s="5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5.75" customHeight="1" x14ac:dyDescent="0.2">
      <c r="A122" s="50"/>
      <c r="B122" s="50"/>
      <c r="C122" s="51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x14ac:dyDescent="0.2">
      <c r="A123" s="50"/>
      <c r="B123" s="50"/>
      <c r="C123" s="51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x14ac:dyDescent="0.2">
      <c r="A124" s="50"/>
      <c r="B124" s="50"/>
      <c r="C124" s="51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x14ac:dyDescent="0.2">
      <c r="A125" s="50"/>
      <c r="B125" s="50"/>
      <c r="C125" s="51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x14ac:dyDescent="0.2">
      <c r="A126" s="50"/>
      <c r="B126" s="50"/>
      <c r="C126" s="51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x14ac:dyDescent="0.2">
      <c r="A127" s="50"/>
      <c r="B127" s="50"/>
      <c r="C127" s="51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x14ac:dyDescent="0.2">
      <c r="A128" s="50"/>
      <c r="B128" s="50"/>
      <c r="C128" s="51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x14ac:dyDescent="0.2">
      <c r="A129" s="50"/>
      <c r="B129" s="50"/>
      <c r="C129" s="51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x14ac:dyDescent="0.2">
      <c r="A130" s="50"/>
      <c r="B130" s="50"/>
      <c r="C130" s="51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x14ac:dyDescent="0.2">
      <c r="A131" s="50"/>
      <c r="B131" s="50"/>
      <c r="C131" s="5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x14ac:dyDescent="0.2">
      <c r="A132" s="50"/>
      <c r="B132" s="50"/>
      <c r="C132" s="51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x14ac:dyDescent="0.2">
      <c r="A133" s="50"/>
      <c r="B133" s="50"/>
      <c r="C133" s="51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x14ac:dyDescent="0.2">
      <c r="A134" s="50"/>
      <c r="B134" s="50"/>
      <c r="C134" s="51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">
      <c r="A135" s="50"/>
      <c r="B135" s="50"/>
      <c r="C135" s="51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x14ac:dyDescent="0.2">
      <c r="A136" s="50"/>
      <c r="B136" s="50"/>
      <c r="C136" s="51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x14ac:dyDescent="0.2">
      <c r="A137" s="50"/>
      <c r="B137" s="50"/>
      <c r="C137" s="51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x14ac:dyDescent="0.2">
      <c r="A138" s="50"/>
      <c r="B138" s="50"/>
      <c r="C138" s="51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x14ac:dyDescent="0.2">
      <c r="A139" s="50"/>
      <c r="B139" s="50"/>
      <c r="C139" s="51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x14ac:dyDescent="0.2">
      <c r="A140" s="50"/>
      <c r="B140" s="50"/>
      <c r="C140" s="51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x14ac:dyDescent="0.2">
      <c r="A141" s="50"/>
      <c r="B141" s="50"/>
      <c r="C141" s="5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x14ac:dyDescent="0.2">
      <c r="A142" s="50"/>
      <c r="B142" s="50"/>
      <c r="C142" s="51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x14ac:dyDescent="0.2">
      <c r="A143" s="50"/>
      <c r="B143" s="50"/>
      <c r="C143" s="51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x14ac:dyDescent="0.2">
      <c r="A144" s="50"/>
      <c r="B144" s="50"/>
      <c r="C144" s="51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">
      <c r="A145" s="50"/>
      <c r="B145" s="50"/>
      <c r="C145" s="51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">
      <c r="A146" s="50"/>
      <c r="B146" s="50"/>
      <c r="C146" s="51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">
      <c r="A147" s="50"/>
      <c r="B147" s="50"/>
      <c r="C147" s="51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">
      <c r="A148" s="50"/>
      <c r="B148" s="50"/>
      <c r="C148" s="51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x14ac:dyDescent="0.2">
      <c r="A149" s="50"/>
      <c r="B149" s="50"/>
      <c r="C149" s="51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">
      <c r="A150" s="50"/>
      <c r="B150" s="50"/>
      <c r="C150" s="51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x14ac:dyDescent="0.2">
      <c r="A151" s="50"/>
      <c r="B151" s="50"/>
      <c r="C151" s="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x14ac:dyDescent="0.2">
      <c r="A152" s="50"/>
      <c r="B152" s="50"/>
      <c r="C152" s="51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x14ac:dyDescent="0.2">
      <c r="A153" s="50"/>
      <c r="B153" s="50"/>
      <c r="C153" s="51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x14ac:dyDescent="0.2">
      <c r="A154" s="50"/>
      <c r="B154" s="50"/>
      <c r="C154" s="51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x14ac:dyDescent="0.2">
      <c r="A155" s="50"/>
      <c r="B155" s="50"/>
      <c r="C155" s="51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x14ac:dyDescent="0.2">
      <c r="A156" s="50"/>
      <c r="B156" s="50"/>
      <c r="C156" s="51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x14ac:dyDescent="0.2">
      <c r="A157" s="50"/>
      <c r="B157" s="50"/>
      <c r="C157" s="51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x14ac:dyDescent="0.2">
      <c r="A158" s="50"/>
      <c r="B158" s="50"/>
      <c r="C158" s="51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x14ac:dyDescent="0.2">
      <c r="A159" s="50"/>
      <c r="B159" s="50"/>
      <c r="C159" s="51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x14ac:dyDescent="0.2">
      <c r="A160" s="50"/>
      <c r="B160" s="50"/>
      <c r="C160" s="51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x14ac:dyDescent="0.2">
      <c r="A161" s="50"/>
      <c r="B161" s="50"/>
      <c r="C161" s="5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x14ac:dyDescent="0.2">
      <c r="A162" s="50"/>
      <c r="B162" s="50"/>
      <c r="C162" s="51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x14ac:dyDescent="0.2">
      <c r="A163" s="50"/>
      <c r="B163" s="50"/>
      <c r="C163" s="51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x14ac:dyDescent="0.2">
      <c r="A164" s="50"/>
      <c r="B164" s="50"/>
      <c r="C164" s="51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x14ac:dyDescent="0.2">
      <c r="A165" s="50"/>
      <c r="B165" s="50"/>
      <c r="C165" s="51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x14ac:dyDescent="0.2">
      <c r="A166" s="50"/>
      <c r="B166" s="50"/>
      <c r="C166" s="51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x14ac:dyDescent="0.2">
      <c r="A167" s="50"/>
      <c r="B167" s="50"/>
      <c r="C167" s="51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x14ac:dyDescent="0.2">
      <c r="A168" s="50"/>
      <c r="B168" s="50"/>
      <c r="C168" s="51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x14ac:dyDescent="0.2">
      <c r="A169" s="50"/>
      <c r="B169" s="50"/>
      <c r="C169" s="51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x14ac:dyDescent="0.2">
      <c r="A170" s="50"/>
      <c r="B170" s="50"/>
      <c r="C170" s="51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x14ac:dyDescent="0.2">
      <c r="A171" s="50"/>
      <c r="B171" s="50"/>
      <c r="C171" s="5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x14ac:dyDescent="0.2">
      <c r="A172" s="50"/>
      <c r="B172" s="50"/>
      <c r="C172" s="51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x14ac:dyDescent="0.2">
      <c r="A173" s="50"/>
      <c r="B173" s="50"/>
      <c r="C173" s="51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x14ac:dyDescent="0.2">
      <c r="A174" s="50"/>
      <c r="B174" s="50"/>
      <c r="C174" s="51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x14ac:dyDescent="0.2">
      <c r="A175" s="50"/>
      <c r="B175" s="50"/>
      <c r="C175" s="51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x14ac:dyDescent="0.2">
      <c r="A176" s="50"/>
      <c r="B176" s="50"/>
      <c r="C176" s="51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x14ac:dyDescent="0.2">
      <c r="A177" s="50"/>
      <c r="B177" s="50"/>
      <c r="C177" s="51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x14ac:dyDescent="0.2">
      <c r="A178" s="50"/>
      <c r="B178" s="50"/>
      <c r="C178" s="51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x14ac:dyDescent="0.2">
      <c r="A179" s="50"/>
      <c r="B179" s="50"/>
      <c r="C179" s="51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x14ac:dyDescent="0.2">
      <c r="A180" s="50"/>
      <c r="B180" s="50"/>
      <c r="C180" s="51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x14ac:dyDescent="0.2">
      <c r="A181" s="50"/>
      <c r="B181" s="50"/>
      <c r="C181" s="5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x14ac:dyDescent="0.2">
      <c r="A182" s="50"/>
      <c r="B182" s="50"/>
      <c r="C182" s="51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x14ac:dyDescent="0.2">
      <c r="A183" s="50"/>
      <c r="B183" s="50"/>
      <c r="C183" s="51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x14ac:dyDescent="0.2">
      <c r="A184" s="50"/>
      <c r="B184" s="50"/>
      <c r="C184" s="51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x14ac:dyDescent="0.2">
      <c r="A185" s="50"/>
      <c r="B185" s="50"/>
      <c r="C185" s="51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x14ac:dyDescent="0.2">
      <c r="A186" s="50"/>
      <c r="B186" s="50"/>
      <c r="C186" s="51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x14ac:dyDescent="0.2">
      <c r="A187" s="50"/>
      <c r="B187" s="50"/>
      <c r="C187" s="5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x14ac:dyDescent="0.2">
      <c r="A188" s="50"/>
      <c r="B188" s="50"/>
      <c r="C188" s="51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x14ac:dyDescent="0.2">
      <c r="A189" s="50"/>
      <c r="B189" s="50"/>
      <c r="C189" s="51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x14ac:dyDescent="0.2">
      <c r="A190" s="50"/>
      <c r="B190" s="50"/>
      <c r="C190" s="51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x14ac:dyDescent="0.2">
      <c r="A191" s="50"/>
      <c r="B191" s="50"/>
      <c r="C191" s="5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x14ac:dyDescent="0.2">
      <c r="A192" s="50"/>
      <c r="B192" s="50"/>
      <c r="C192" s="51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x14ac:dyDescent="0.2">
      <c r="A193" s="50"/>
      <c r="B193" s="50"/>
      <c r="C193" s="51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x14ac:dyDescent="0.2">
      <c r="A194" s="50"/>
      <c r="B194" s="50"/>
      <c r="C194" s="51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x14ac:dyDescent="0.2">
      <c r="A195" s="50"/>
      <c r="B195" s="50"/>
      <c r="C195" s="51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x14ac:dyDescent="0.2">
      <c r="A196" s="50"/>
      <c r="B196" s="50"/>
      <c r="C196" s="51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x14ac:dyDescent="0.2">
      <c r="A197" s="50"/>
      <c r="B197" s="50"/>
      <c r="C197" s="51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x14ac:dyDescent="0.2">
      <c r="A198" s="50"/>
      <c r="B198" s="50"/>
      <c r="C198" s="51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x14ac:dyDescent="0.2">
      <c r="A199" s="50"/>
      <c r="B199" s="50"/>
      <c r="C199" s="51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x14ac:dyDescent="0.2">
      <c r="A200" s="50"/>
      <c r="B200" s="50"/>
      <c r="C200" s="51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x14ac:dyDescent="0.2">
      <c r="A201" s="50"/>
      <c r="B201" s="50"/>
      <c r="C201" s="5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x14ac:dyDescent="0.2">
      <c r="A202" s="50"/>
      <c r="B202" s="50"/>
      <c r="C202" s="51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x14ac:dyDescent="0.2">
      <c r="A203" s="50"/>
      <c r="B203" s="50"/>
      <c r="C203" s="51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x14ac:dyDescent="0.2">
      <c r="A204" s="50"/>
      <c r="B204" s="50"/>
      <c r="C204" s="51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x14ac:dyDescent="0.2">
      <c r="A205" s="50"/>
      <c r="B205" s="50"/>
      <c r="C205" s="51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x14ac:dyDescent="0.2">
      <c r="A206" s="50"/>
      <c r="B206" s="50"/>
      <c r="C206" s="51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x14ac:dyDescent="0.2">
      <c r="A207" s="50"/>
      <c r="B207" s="50"/>
      <c r="C207" s="51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x14ac:dyDescent="0.2">
      <c r="A208" s="50"/>
      <c r="B208" s="50"/>
      <c r="C208" s="51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x14ac:dyDescent="0.2">
      <c r="A209" s="50"/>
      <c r="B209" s="50"/>
      <c r="C209" s="51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x14ac:dyDescent="0.2">
      <c r="A210" s="50"/>
      <c r="B210" s="50"/>
      <c r="C210" s="51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x14ac:dyDescent="0.2">
      <c r="A211" s="50"/>
      <c r="B211" s="50"/>
      <c r="C211" s="5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x14ac:dyDescent="0.2">
      <c r="A212" s="50"/>
      <c r="B212" s="50"/>
      <c r="C212" s="51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x14ac:dyDescent="0.2">
      <c r="A213" s="50"/>
      <c r="B213" s="50"/>
      <c r="C213" s="51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x14ac:dyDescent="0.2">
      <c r="A214" s="50"/>
      <c r="B214" s="50"/>
      <c r="C214" s="51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x14ac:dyDescent="0.2">
      <c r="A215" s="50"/>
      <c r="B215" s="50"/>
      <c r="C215" s="51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x14ac:dyDescent="0.2">
      <c r="A216" s="50"/>
      <c r="B216" s="50"/>
      <c r="C216" s="51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x14ac:dyDescent="0.2">
      <c r="A217" s="50"/>
      <c r="B217" s="50"/>
      <c r="C217" s="51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x14ac:dyDescent="0.2">
      <c r="A218" s="50"/>
      <c r="B218" s="50"/>
      <c r="C218" s="51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x14ac:dyDescent="0.2">
      <c r="A219" s="50"/>
      <c r="B219" s="50"/>
      <c r="C219" s="51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x14ac:dyDescent="0.2">
      <c r="A220" s="50"/>
      <c r="B220" s="50"/>
      <c r="C220" s="51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x14ac:dyDescent="0.2">
      <c r="A221" s="50"/>
      <c r="B221" s="50"/>
      <c r="C221" s="5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x14ac:dyDescent="0.2">
      <c r="A222" s="50"/>
      <c r="B222" s="50"/>
      <c r="C222" s="51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x14ac:dyDescent="0.2">
      <c r="A223" s="50"/>
      <c r="B223" s="50"/>
      <c r="C223" s="51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x14ac:dyDescent="0.2">
      <c r="A224" s="50"/>
      <c r="B224" s="50"/>
      <c r="C224" s="51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x14ac:dyDescent="0.2">
      <c r="A225" s="50"/>
      <c r="B225" s="50"/>
      <c r="C225" s="51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x14ac:dyDescent="0.2">
      <c r="A226" s="50"/>
      <c r="B226" s="50"/>
      <c r="C226" s="51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x14ac:dyDescent="0.2">
      <c r="A227" s="50"/>
      <c r="B227" s="50"/>
      <c r="C227" s="51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x14ac:dyDescent="0.2">
      <c r="A228" s="50"/>
      <c r="B228" s="50"/>
      <c r="C228" s="51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x14ac:dyDescent="0.2">
      <c r="A229" s="50"/>
      <c r="B229" s="50"/>
      <c r="C229" s="51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x14ac:dyDescent="0.2">
      <c r="A230" s="50"/>
      <c r="B230" s="50"/>
      <c r="C230" s="51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x14ac:dyDescent="0.2">
      <c r="A231" s="50"/>
      <c r="B231" s="50"/>
      <c r="C231" s="5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x14ac:dyDescent="0.2">
      <c r="A232" s="50"/>
      <c r="B232" s="50"/>
      <c r="C232" s="51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x14ac:dyDescent="0.2">
      <c r="A233" s="50"/>
      <c r="B233" s="50"/>
      <c r="C233" s="51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x14ac:dyDescent="0.2">
      <c r="A234" s="50"/>
      <c r="B234" s="50"/>
      <c r="C234" s="51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x14ac:dyDescent="0.2">
      <c r="A235" s="50"/>
      <c r="B235" s="50"/>
      <c r="C235" s="51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x14ac:dyDescent="0.2">
      <c r="A236" s="50"/>
      <c r="B236" s="50"/>
      <c r="C236" s="51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x14ac:dyDescent="0.2">
      <c r="A237" s="50"/>
      <c r="B237" s="50"/>
      <c r="C237" s="51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x14ac:dyDescent="0.2">
      <c r="A238" s="50"/>
      <c r="B238" s="50"/>
      <c r="C238" s="51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x14ac:dyDescent="0.2">
      <c r="A239" s="50"/>
      <c r="B239" s="50"/>
      <c r="C239" s="51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x14ac:dyDescent="0.2">
      <c r="A240" s="50"/>
      <c r="B240" s="50"/>
      <c r="C240" s="51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x14ac:dyDescent="0.2">
      <c r="A241" s="50"/>
      <c r="B241" s="50"/>
      <c r="C241" s="5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x14ac:dyDescent="0.2">
      <c r="A242" s="50"/>
      <c r="B242" s="50"/>
      <c r="C242" s="51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x14ac:dyDescent="0.2">
      <c r="A243" s="50"/>
      <c r="B243" s="50"/>
      <c r="C243" s="51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x14ac:dyDescent="0.2">
      <c r="A244" s="50"/>
      <c r="B244" s="50"/>
      <c r="C244" s="51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x14ac:dyDescent="0.2">
      <c r="A245" s="50"/>
      <c r="B245" s="50"/>
      <c r="C245" s="51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x14ac:dyDescent="0.2">
      <c r="A246" s="50"/>
      <c r="B246" s="50"/>
      <c r="C246" s="51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x14ac:dyDescent="0.2">
      <c r="A247" s="50"/>
      <c r="B247" s="50"/>
      <c r="C247" s="51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x14ac:dyDescent="0.2">
      <c r="A248" s="50"/>
      <c r="B248" s="50"/>
      <c r="C248" s="51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x14ac:dyDescent="0.2">
      <c r="A249" s="50"/>
      <c r="B249" s="50"/>
      <c r="C249" s="51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x14ac:dyDescent="0.2">
      <c r="A250" s="50"/>
      <c r="B250" s="50"/>
      <c r="C250" s="51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x14ac:dyDescent="0.2">
      <c r="A251" s="50"/>
      <c r="B251" s="50"/>
      <c r="C251" s="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x14ac:dyDescent="0.2">
      <c r="A252" s="50"/>
      <c r="B252" s="50"/>
      <c r="C252" s="51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x14ac:dyDescent="0.2">
      <c r="A253" s="50"/>
      <c r="B253" s="50"/>
      <c r="C253" s="51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x14ac:dyDescent="0.2">
      <c r="A254" s="50"/>
      <c r="B254" s="50"/>
      <c r="C254" s="51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x14ac:dyDescent="0.2">
      <c r="A255" s="50"/>
      <c r="B255" s="50"/>
      <c r="C255" s="51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x14ac:dyDescent="0.2">
      <c r="A256" s="50"/>
      <c r="B256" s="50"/>
      <c r="C256" s="51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x14ac:dyDescent="0.2">
      <c r="A257" s="50"/>
      <c r="B257" s="50"/>
      <c r="C257" s="51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x14ac:dyDescent="0.2">
      <c r="A258" s="50"/>
      <c r="B258" s="50"/>
      <c r="C258" s="51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x14ac:dyDescent="0.2">
      <c r="A259" s="50"/>
      <c r="B259" s="50"/>
      <c r="C259" s="51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x14ac:dyDescent="0.2">
      <c r="A260" s="50"/>
      <c r="B260" s="50"/>
      <c r="C260" s="51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x14ac:dyDescent="0.2">
      <c r="A261" s="50"/>
      <c r="B261" s="50"/>
      <c r="C261" s="5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x14ac:dyDescent="0.2">
      <c r="A262" s="50"/>
      <c r="B262" s="50"/>
      <c r="C262" s="51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x14ac:dyDescent="0.2">
      <c r="A263" s="50"/>
      <c r="B263" s="50"/>
      <c r="C263" s="51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x14ac:dyDescent="0.2">
      <c r="A264" s="50"/>
      <c r="B264" s="50"/>
      <c r="C264" s="51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x14ac:dyDescent="0.2">
      <c r="A265" s="50"/>
      <c r="B265" s="50"/>
      <c r="C265" s="51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x14ac:dyDescent="0.2">
      <c r="A266" s="50"/>
      <c r="B266" s="50"/>
      <c r="C266" s="51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x14ac:dyDescent="0.2">
      <c r="A267" s="50"/>
      <c r="B267" s="50"/>
      <c r="C267" s="51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x14ac:dyDescent="0.2">
      <c r="A268" s="50"/>
      <c r="B268" s="50"/>
      <c r="C268" s="51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x14ac:dyDescent="0.2">
      <c r="A269" s="50"/>
      <c r="B269" s="50"/>
      <c r="C269" s="51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x14ac:dyDescent="0.2">
      <c r="A270" s="50"/>
      <c r="B270" s="50"/>
      <c r="C270" s="51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x14ac:dyDescent="0.2">
      <c r="A271" s="50"/>
      <c r="B271" s="50"/>
      <c r="C271" s="5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x14ac:dyDescent="0.2">
      <c r="A272" s="50"/>
      <c r="B272" s="50"/>
      <c r="C272" s="51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x14ac:dyDescent="0.2">
      <c r="A273" s="50"/>
      <c r="B273" s="50"/>
      <c r="C273" s="51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x14ac:dyDescent="0.2">
      <c r="A274" s="50"/>
      <c r="B274" s="50"/>
      <c r="C274" s="51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x14ac:dyDescent="0.2">
      <c r="A275" s="50"/>
      <c r="B275" s="50"/>
      <c r="C275" s="51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x14ac:dyDescent="0.2">
      <c r="A276" s="50"/>
      <c r="B276" s="50"/>
      <c r="C276" s="51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x14ac:dyDescent="0.2">
      <c r="A277" s="50"/>
      <c r="B277" s="50"/>
      <c r="C277" s="51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x14ac:dyDescent="0.2">
      <c r="A278" s="50"/>
      <c r="B278" s="50"/>
      <c r="C278" s="51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x14ac:dyDescent="0.2">
      <c r="A279" s="50"/>
      <c r="B279" s="50"/>
      <c r="C279" s="51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x14ac:dyDescent="0.2">
      <c r="A280" s="50"/>
      <c r="B280" s="50"/>
      <c r="C280" s="51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x14ac:dyDescent="0.2">
      <c r="A281" s="50"/>
      <c r="B281" s="50"/>
      <c r="C281" s="5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x14ac:dyDescent="0.2">
      <c r="A282" s="50"/>
      <c r="B282" s="50"/>
      <c r="C282" s="51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x14ac:dyDescent="0.2">
      <c r="A283" s="50"/>
      <c r="B283" s="50"/>
      <c r="C283" s="51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x14ac:dyDescent="0.2">
      <c r="A284" s="50"/>
      <c r="B284" s="50"/>
      <c r="C284" s="51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x14ac:dyDescent="0.2">
      <c r="A285" s="50"/>
      <c r="B285" s="50"/>
      <c r="C285" s="51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x14ac:dyDescent="0.2">
      <c r="A286" s="50"/>
      <c r="B286" s="50"/>
      <c r="C286" s="51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x14ac:dyDescent="0.2">
      <c r="A287" s="50"/>
      <c r="B287" s="50"/>
      <c r="C287" s="51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x14ac:dyDescent="0.2">
      <c r="A288" s="50"/>
      <c r="B288" s="50"/>
      <c r="C288" s="51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x14ac:dyDescent="0.2">
      <c r="A289" s="50"/>
      <c r="B289" s="50"/>
      <c r="C289" s="51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x14ac:dyDescent="0.2">
      <c r="A290" s="50"/>
      <c r="B290" s="50"/>
      <c r="C290" s="51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x14ac:dyDescent="0.2">
      <c r="A291" s="50"/>
      <c r="B291" s="50"/>
      <c r="C291" s="5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x14ac:dyDescent="0.2">
      <c r="A292" s="50"/>
      <c r="B292" s="50"/>
      <c r="C292" s="51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 x14ac:dyDescent="0.2">
      <c r="A293" s="50"/>
      <c r="B293" s="50"/>
      <c r="C293" s="51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 x14ac:dyDescent="0.2">
      <c r="A294" s="50"/>
      <c r="B294" s="50"/>
      <c r="C294" s="51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x14ac:dyDescent="0.2">
      <c r="A295" s="50"/>
      <c r="B295" s="50"/>
      <c r="C295" s="51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x14ac:dyDescent="0.2">
      <c r="A296" s="50"/>
      <c r="B296" s="50"/>
      <c r="C296" s="51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x14ac:dyDescent="0.2">
      <c r="A297" s="50"/>
      <c r="B297" s="50"/>
      <c r="C297" s="51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x14ac:dyDescent="0.2">
      <c r="A298" s="50"/>
      <c r="B298" s="50"/>
      <c r="C298" s="51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x14ac:dyDescent="0.2">
      <c r="A299" s="50"/>
      <c r="B299" s="50"/>
      <c r="C299" s="51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x14ac:dyDescent="0.2">
      <c r="A300" s="50"/>
      <c r="B300" s="50"/>
      <c r="C300" s="51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x14ac:dyDescent="0.2">
      <c r="A301" s="50"/>
      <c r="B301" s="50"/>
      <c r="C301" s="5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x14ac:dyDescent="0.2">
      <c r="A302" s="50"/>
      <c r="B302" s="50"/>
      <c r="C302" s="51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x14ac:dyDescent="0.2">
      <c r="A303" s="50"/>
      <c r="B303" s="50"/>
      <c r="C303" s="51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x14ac:dyDescent="0.2">
      <c r="A304" s="50"/>
      <c r="B304" s="50"/>
      <c r="C304" s="51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 x14ac:dyDescent="0.2">
      <c r="A305" s="50"/>
      <c r="B305" s="50"/>
      <c r="C305" s="51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x14ac:dyDescent="0.2">
      <c r="A306" s="50"/>
      <c r="B306" s="50"/>
      <c r="C306" s="51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 x14ac:dyDescent="0.2">
      <c r="A307" s="50"/>
      <c r="B307" s="50"/>
      <c r="C307" s="51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 x14ac:dyDescent="0.2">
      <c r="A308" s="50"/>
      <c r="B308" s="50"/>
      <c r="C308" s="51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 x14ac:dyDescent="0.2">
      <c r="A309" s="50"/>
      <c r="B309" s="50"/>
      <c r="C309" s="51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 x14ac:dyDescent="0.2">
      <c r="A310" s="50"/>
      <c r="B310" s="50"/>
      <c r="C310" s="51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x14ac:dyDescent="0.2">
      <c r="A311" s="50"/>
      <c r="B311" s="50"/>
      <c r="C311" s="5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 x14ac:dyDescent="0.2">
      <c r="A312" s="50"/>
      <c r="B312" s="50"/>
      <c r="C312" s="51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x14ac:dyDescent="0.2">
      <c r="A313" s="50"/>
      <c r="B313" s="50"/>
      <c r="C313" s="51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x14ac:dyDescent="0.2">
      <c r="A314" s="50"/>
      <c r="B314" s="50"/>
      <c r="C314" s="51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 x14ac:dyDescent="0.2">
      <c r="A315" s="50"/>
      <c r="B315" s="50"/>
      <c r="C315" s="51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 x14ac:dyDescent="0.2">
      <c r="A316" s="50"/>
      <c r="B316" s="50"/>
      <c r="C316" s="51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 x14ac:dyDescent="0.2">
      <c r="A317" s="50"/>
      <c r="B317" s="50"/>
      <c r="C317" s="51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 x14ac:dyDescent="0.2">
      <c r="A318" s="50"/>
      <c r="B318" s="50"/>
      <c r="C318" s="51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 x14ac:dyDescent="0.2">
      <c r="A319" s="50"/>
      <c r="B319" s="50"/>
      <c r="C319" s="51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x14ac:dyDescent="0.2">
      <c r="A320" s="50"/>
      <c r="B320" s="50"/>
      <c r="C320" s="51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x14ac:dyDescent="0.2">
      <c r="A321" s="50"/>
      <c r="B321" s="50"/>
      <c r="C321" s="5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x14ac:dyDescent="0.2">
      <c r="A322" s="50"/>
      <c r="B322" s="50"/>
      <c r="C322" s="51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x14ac:dyDescent="0.2">
      <c r="A323" s="50"/>
      <c r="B323" s="50"/>
      <c r="C323" s="51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x14ac:dyDescent="0.2">
      <c r="A324" s="50"/>
      <c r="B324" s="50"/>
      <c r="C324" s="51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x14ac:dyDescent="0.2">
      <c r="A325" s="50"/>
      <c r="B325" s="50"/>
      <c r="C325" s="51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x14ac:dyDescent="0.2">
      <c r="A326" s="50"/>
      <c r="B326" s="50"/>
      <c r="C326" s="51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 x14ac:dyDescent="0.2">
      <c r="A327" s="50"/>
      <c r="B327" s="50"/>
      <c r="C327" s="51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x14ac:dyDescent="0.2">
      <c r="A328" s="50"/>
      <c r="B328" s="50"/>
      <c r="C328" s="51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x14ac:dyDescent="0.2">
      <c r="A329" s="50"/>
      <c r="B329" s="50"/>
      <c r="C329" s="51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x14ac:dyDescent="0.2">
      <c r="A330" s="50"/>
      <c r="B330" s="50"/>
      <c r="C330" s="51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x14ac:dyDescent="0.2">
      <c r="A331" s="50"/>
      <c r="B331" s="50"/>
      <c r="C331" s="5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x14ac:dyDescent="0.2">
      <c r="A332" s="50"/>
      <c r="B332" s="50"/>
      <c r="C332" s="51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x14ac:dyDescent="0.2">
      <c r="A333" s="50"/>
      <c r="B333" s="50"/>
      <c r="C333" s="51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x14ac:dyDescent="0.2">
      <c r="A334" s="50"/>
      <c r="B334" s="50"/>
      <c r="C334" s="51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 x14ac:dyDescent="0.2">
      <c r="A335" s="50"/>
      <c r="B335" s="50"/>
      <c r="C335" s="51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x14ac:dyDescent="0.2">
      <c r="A336" s="50"/>
      <c r="B336" s="50"/>
      <c r="C336" s="51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x14ac:dyDescent="0.2">
      <c r="A337" s="50"/>
      <c r="B337" s="50"/>
      <c r="C337" s="51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x14ac:dyDescent="0.2">
      <c r="A338" s="50"/>
      <c r="B338" s="50"/>
      <c r="C338" s="51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 x14ac:dyDescent="0.2">
      <c r="A339" s="50"/>
      <c r="B339" s="50"/>
      <c r="C339" s="51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x14ac:dyDescent="0.2">
      <c r="A340" s="50"/>
      <c r="B340" s="50"/>
      <c r="C340" s="51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x14ac:dyDescent="0.2">
      <c r="A341" s="50"/>
      <c r="B341" s="50"/>
      <c r="C341" s="5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 x14ac:dyDescent="0.2">
      <c r="A342" s="50"/>
      <c r="B342" s="50"/>
      <c r="C342" s="51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 x14ac:dyDescent="0.2">
      <c r="A343" s="50"/>
      <c r="B343" s="50"/>
      <c r="C343" s="51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 x14ac:dyDescent="0.2">
      <c r="A344" s="50"/>
      <c r="B344" s="50"/>
      <c r="C344" s="51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x14ac:dyDescent="0.2">
      <c r="A345" s="50"/>
      <c r="B345" s="50"/>
      <c r="C345" s="51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x14ac:dyDescent="0.2">
      <c r="A346" s="50"/>
      <c r="B346" s="50"/>
      <c r="C346" s="51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 x14ac:dyDescent="0.2">
      <c r="A347" s="50"/>
      <c r="B347" s="50"/>
      <c r="C347" s="51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 x14ac:dyDescent="0.2">
      <c r="A348" s="50"/>
      <c r="B348" s="50"/>
      <c r="C348" s="51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 x14ac:dyDescent="0.2">
      <c r="A349" s="50"/>
      <c r="B349" s="50"/>
      <c r="C349" s="51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 x14ac:dyDescent="0.2">
      <c r="A350" s="50"/>
      <c r="B350" s="50"/>
      <c r="C350" s="51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 x14ac:dyDescent="0.2">
      <c r="A351" s="50"/>
      <c r="B351" s="50"/>
      <c r="C351" s="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 x14ac:dyDescent="0.2">
      <c r="A352" s="50"/>
      <c r="B352" s="50"/>
      <c r="C352" s="51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 x14ac:dyDescent="0.2">
      <c r="A353" s="50"/>
      <c r="B353" s="50"/>
      <c r="C353" s="51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 x14ac:dyDescent="0.2">
      <c r="A354" s="50"/>
      <c r="B354" s="50"/>
      <c r="C354" s="51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 x14ac:dyDescent="0.2">
      <c r="A355" s="50"/>
      <c r="B355" s="50"/>
      <c r="C355" s="51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 x14ac:dyDescent="0.2">
      <c r="A356" s="50"/>
      <c r="B356" s="50"/>
      <c r="C356" s="51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 x14ac:dyDescent="0.2">
      <c r="A357" s="50"/>
      <c r="B357" s="50"/>
      <c r="C357" s="51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 x14ac:dyDescent="0.2">
      <c r="A358" s="50"/>
      <c r="B358" s="50"/>
      <c r="C358" s="51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 x14ac:dyDescent="0.2">
      <c r="A359" s="50"/>
      <c r="B359" s="50"/>
      <c r="C359" s="51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 x14ac:dyDescent="0.2">
      <c r="A360" s="50"/>
      <c r="B360" s="50"/>
      <c r="C360" s="51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 x14ac:dyDescent="0.2">
      <c r="A361" s="50"/>
      <c r="B361" s="50"/>
      <c r="C361" s="5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 x14ac:dyDescent="0.2">
      <c r="A362" s="50"/>
      <c r="B362" s="50"/>
      <c r="C362" s="51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 x14ac:dyDescent="0.2">
      <c r="A363" s="50"/>
      <c r="B363" s="50"/>
      <c r="C363" s="51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 x14ac:dyDescent="0.2">
      <c r="A364" s="50"/>
      <c r="B364" s="50"/>
      <c r="C364" s="51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 x14ac:dyDescent="0.2">
      <c r="A365" s="50"/>
      <c r="B365" s="50"/>
      <c r="C365" s="51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 x14ac:dyDescent="0.2">
      <c r="A366" s="50"/>
      <c r="B366" s="50"/>
      <c r="C366" s="51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 x14ac:dyDescent="0.2">
      <c r="A367" s="50"/>
      <c r="B367" s="50"/>
      <c r="C367" s="51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 x14ac:dyDescent="0.2">
      <c r="A368" s="50"/>
      <c r="B368" s="50"/>
      <c r="C368" s="51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4" x14ac:dyDescent="0.2">
      <c r="A369" s="50"/>
      <c r="B369" s="50"/>
      <c r="C369" s="51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4" x14ac:dyDescent="0.2">
      <c r="A370" s="50"/>
      <c r="B370" s="50"/>
      <c r="C370" s="51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</row>
    <row r="371" spans="1:1024" x14ac:dyDescent="0.2">
      <c r="A371" s="50"/>
      <c r="B371" s="50"/>
      <c r="C371" s="5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</row>
    <row r="372" spans="1:1024" x14ac:dyDescent="0.2">
      <c r="A372" s="50"/>
      <c r="B372" s="50"/>
      <c r="C372" s="51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4" x14ac:dyDescent="0.2">
      <c r="A373" s="50"/>
      <c r="B373" s="50"/>
      <c r="C373" s="51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4" x14ac:dyDescent="0.2">
      <c r="A374" s="50"/>
      <c r="B374" s="50"/>
      <c r="C374" s="51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</row>
    <row r="375" spans="1:1024" x14ac:dyDescent="0.2">
      <c r="A375" s="50"/>
      <c r="B375" s="50"/>
      <c r="C375" s="51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4" x14ac:dyDescent="0.2">
      <c r="A376" s="50"/>
      <c r="B376" s="50"/>
      <c r="C376" s="51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</row>
    <row r="377" spans="1:1024" x14ac:dyDescent="0.2">
      <c r="A377" s="50"/>
      <c r="B377" s="50"/>
      <c r="C377" s="51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</row>
    <row r="378" spans="1:1024" x14ac:dyDescent="0.2">
      <c r="A378" s="50"/>
      <c r="B378" s="50"/>
      <c r="C378" s="51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4" x14ac:dyDescent="0.2">
      <c r="A379" s="50"/>
      <c r="B379" s="50"/>
      <c r="C379" s="51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</row>
    <row r="380" spans="1:1024" x14ac:dyDescent="0.2">
      <c r="A380" s="50"/>
      <c r="B380" s="50"/>
      <c r="C380" s="51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</row>
    <row r="381" spans="1:1024" x14ac:dyDescent="0.2">
      <c r="A381" s="50"/>
      <c r="B381" s="50"/>
      <c r="C381" s="5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4" x14ac:dyDescent="0.2">
      <c r="A382" s="50"/>
      <c r="B382" s="50"/>
      <c r="C382" s="51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4" x14ac:dyDescent="0.2">
      <c r="A383" s="50"/>
      <c r="B383" s="50"/>
      <c r="C383" s="51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</row>
    <row r="384" spans="1:1024" x14ac:dyDescent="0.2">
      <c r="A384" s="50"/>
      <c r="B384" s="50"/>
      <c r="C384" s="51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</row>
    <row r="385" spans="1:1024" x14ac:dyDescent="0.2">
      <c r="A385" s="50"/>
      <c r="B385" s="50"/>
      <c r="C385" s="51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 x14ac:dyDescent="0.2">
      <c r="A386" s="50"/>
      <c r="B386" s="50"/>
      <c r="C386" s="51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 x14ac:dyDescent="0.2">
      <c r="A387" s="50"/>
      <c r="B387" s="50"/>
      <c r="C387" s="51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 x14ac:dyDescent="0.2">
      <c r="A388" s="50"/>
      <c r="B388" s="50"/>
      <c r="C388" s="51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 x14ac:dyDescent="0.2">
      <c r="A389" s="50"/>
      <c r="B389" s="50"/>
      <c r="C389" s="51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 x14ac:dyDescent="0.2">
      <c r="A390" s="50"/>
      <c r="B390" s="50"/>
      <c r="C390" s="51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 x14ac:dyDescent="0.2">
      <c r="A391" s="50"/>
      <c r="B391" s="50"/>
      <c r="C391" s="5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 x14ac:dyDescent="0.2">
      <c r="A392" s="50"/>
      <c r="B392" s="50"/>
      <c r="C392" s="51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 x14ac:dyDescent="0.2">
      <c r="A393" s="50"/>
      <c r="B393" s="50"/>
      <c r="C393" s="51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  <row r="394" spans="1:1024" x14ac:dyDescent="0.2">
      <c r="A394" s="50"/>
      <c r="B394" s="50"/>
      <c r="C394" s="51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</row>
    <row r="395" spans="1:1024" x14ac:dyDescent="0.2">
      <c r="A395" s="50"/>
      <c r="B395" s="50"/>
      <c r="C395" s="51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</row>
    <row r="396" spans="1:1024" x14ac:dyDescent="0.2">
      <c r="A396" s="50"/>
      <c r="B396" s="50"/>
      <c r="C396" s="51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</row>
    <row r="397" spans="1:1024" x14ac:dyDescent="0.2">
      <c r="A397" s="50"/>
      <c r="B397" s="50"/>
      <c r="C397" s="51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</row>
    <row r="398" spans="1:1024" x14ac:dyDescent="0.2">
      <c r="A398" s="50"/>
      <c r="B398" s="50"/>
      <c r="C398" s="51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</row>
    <row r="399" spans="1:1024" x14ac:dyDescent="0.2">
      <c r="A399" s="50"/>
      <c r="B399" s="50"/>
      <c r="C399" s="51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</row>
    <row r="400" spans="1:1024" x14ac:dyDescent="0.2">
      <c r="A400" s="50"/>
      <c r="B400" s="50"/>
      <c r="C400" s="51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</row>
    <row r="401" spans="1:1024" x14ac:dyDescent="0.2">
      <c r="A401" s="50"/>
      <c r="B401" s="50"/>
      <c r="C401" s="5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</row>
    <row r="402" spans="1:1024" x14ac:dyDescent="0.2">
      <c r="A402" s="50"/>
      <c r="B402" s="50"/>
      <c r="C402" s="51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</row>
    <row r="403" spans="1:1024" x14ac:dyDescent="0.2">
      <c r="A403" s="50"/>
      <c r="B403" s="50"/>
      <c r="C403" s="51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</row>
    <row r="404" spans="1:1024" x14ac:dyDescent="0.2">
      <c r="A404" s="50"/>
      <c r="B404" s="50"/>
      <c r="C404" s="51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  <row r="405" spans="1:1024" x14ac:dyDescent="0.2">
      <c r="A405" s="50"/>
      <c r="B405" s="50"/>
      <c r="C405" s="51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</row>
    <row r="406" spans="1:1024" x14ac:dyDescent="0.2">
      <c r="A406" s="50"/>
      <c r="B406" s="50"/>
      <c r="C406" s="51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</row>
    <row r="407" spans="1:1024" x14ac:dyDescent="0.2">
      <c r="A407" s="50"/>
      <c r="B407" s="50"/>
      <c r="C407" s="51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</row>
    <row r="408" spans="1:1024" x14ac:dyDescent="0.2">
      <c r="A408" s="50"/>
      <c r="B408" s="50"/>
      <c r="C408" s="51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</row>
    <row r="409" spans="1:1024" x14ac:dyDescent="0.2">
      <c r="A409" s="50"/>
      <c r="B409" s="50"/>
      <c r="C409" s="51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</row>
    <row r="410" spans="1:1024" x14ac:dyDescent="0.2">
      <c r="A410" s="50"/>
      <c r="B410" s="50"/>
      <c r="C410" s="51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</row>
    <row r="411" spans="1:1024" x14ac:dyDescent="0.2">
      <c r="A411" s="50"/>
      <c r="B411" s="50"/>
      <c r="C411" s="5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</row>
    <row r="412" spans="1:1024" x14ac:dyDescent="0.2">
      <c r="A412" s="50"/>
      <c r="B412" s="50"/>
      <c r="C412" s="51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</row>
    <row r="413" spans="1:1024" x14ac:dyDescent="0.2">
      <c r="A413" s="50"/>
      <c r="B413" s="50"/>
      <c r="C413" s="51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</row>
    <row r="414" spans="1:1024" x14ac:dyDescent="0.2">
      <c r="A414" s="50"/>
      <c r="B414" s="50"/>
      <c r="C414" s="51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</row>
    <row r="415" spans="1:1024" x14ac:dyDescent="0.2">
      <c r="A415" s="50"/>
      <c r="B415" s="50"/>
      <c r="C415" s="51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</row>
    <row r="416" spans="1:1024" x14ac:dyDescent="0.2">
      <c r="A416" s="50"/>
      <c r="B416" s="50"/>
      <c r="C416" s="51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</row>
    <row r="417" spans="1:1024" x14ac:dyDescent="0.2">
      <c r="A417" s="50"/>
      <c r="B417" s="50"/>
      <c r="C417" s="51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</row>
    <row r="418" spans="1:1024" x14ac:dyDescent="0.2">
      <c r="A418" s="50"/>
      <c r="B418" s="50"/>
      <c r="C418" s="51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</row>
    <row r="419" spans="1:1024" x14ac:dyDescent="0.2">
      <c r="A419" s="50"/>
      <c r="B419" s="50"/>
      <c r="C419" s="51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</row>
    <row r="420" spans="1:1024" x14ac:dyDescent="0.2">
      <c r="A420" s="50"/>
      <c r="B420" s="50"/>
      <c r="C420" s="51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</row>
    <row r="421" spans="1:1024" x14ac:dyDescent="0.2">
      <c r="A421" s="50"/>
      <c r="B421" s="50"/>
      <c r="C421" s="5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</row>
    <row r="422" spans="1:1024" x14ac:dyDescent="0.2">
      <c r="A422" s="50"/>
      <c r="B422" s="50"/>
      <c r="C422" s="51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</row>
    <row r="423" spans="1:1024" x14ac:dyDescent="0.2">
      <c r="A423" s="50"/>
      <c r="B423" s="50"/>
      <c r="C423" s="51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</row>
    <row r="424" spans="1:1024" x14ac:dyDescent="0.2">
      <c r="A424" s="50"/>
      <c r="B424" s="50"/>
      <c r="C424" s="51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</row>
    <row r="425" spans="1:1024" x14ac:dyDescent="0.2">
      <c r="A425" s="50"/>
      <c r="B425" s="50"/>
      <c r="C425" s="51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</row>
    <row r="426" spans="1:1024" x14ac:dyDescent="0.2">
      <c r="A426" s="50"/>
      <c r="B426" s="50"/>
      <c r="C426" s="51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</row>
    <row r="427" spans="1:1024" x14ac:dyDescent="0.2">
      <c r="A427" s="50"/>
      <c r="B427" s="50"/>
      <c r="C427" s="51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</row>
    <row r="428" spans="1:1024" x14ac:dyDescent="0.2">
      <c r="A428" s="50"/>
      <c r="B428" s="50"/>
      <c r="C428" s="51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</row>
    <row r="429" spans="1:1024" x14ac:dyDescent="0.2">
      <c r="A429" s="50"/>
      <c r="B429" s="50"/>
      <c r="C429" s="51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</row>
    <row r="430" spans="1:1024" x14ac:dyDescent="0.2">
      <c r="A430" s="50"/>
      <c r="B430" s="50"/>
      <c r="C430" s="51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</row>
    <row r="431" spans="1:1024" x14ac:dyDescent="0.2">
      <c r="A431" s="50"/>
      <c r="B431" s="50"/>
      <c r="C431" s="5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</row>
    <row r="432" spans="1:1024" x14ac:dyDescent="0.2">
      <c r="A432" s="50"/>
      <c r="B432" s="50"/>
      <c r="C432" s="51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</row>
    <row r="433" spans="1:1024" x14ac:dyDescent="0.2">
      <c r="A433" s="50"/>
      <c r="B433" s="50"/>
      <c r="C433" s="51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</row>
    <row r="434" spans="1:1024" x14ac:dyDescent="0.2">
      <c r="A434" s="50"/>
      <c r="B434" s="50"/>
      <c r="C434" s="51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</row>
    <row r="435" spans="1:1024" x14ac:dyDescent="0.2">
      <c r="A435" s="50"/>
      <c r="B435" s="50"/>
      <c r="C435" s="51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</row>
    <row r="436" spans="1:1024" x14ac:dyDescent="0.2">
      <c r="A436" s="50"/>
      <c r="B436" s="50"/>
      <c r="C436" s="51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</row>
    <row r="437" spans="1:1024" x14ac:dyDescent="0.2">
      <c r="A437" s="50"/>
      <c r="B437" s="50"/>
      <c r="C437" s="51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</row>
    <row r="438" spans="1:1024" x14ac:dyDescent="0.2">
      <c r="A438" s="50"/>
      <c r="B438" s="50"/>
      <c r="C438" s="51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</row>
    <row r="439" spans="1:1024" x14ac:dyDescent="0.2">
      <c r="A439" s="50"/>
      <c r="B439" s="50"/>
      <c r="C439" s="51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</row>
    <row r="440" spans="1:1024" x14ac:dyDescent="0.2">
      <c r="A440" s="50"/>
      <c r="B440" s="50"/>
      <c r="C440" s="51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</row>
    <row r="441" spans="1:1024" x14ac:dyDescent="0.2">
      <c r="A441" s="50"/>
      <c r="B441" s="50"/>
      <c r="C441" s="5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</row>
    <row r="442" spans="1:1024" x14ac:dyDescent="0.2">
      <c r="A442" s="50"/>
      <c r="B442" s="50"/>
      <c r="C442" s="51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</row>
    <row r="443" spans="1:1024" x14ac:dyDescent="0.2">
      <c r="A443" s="50"/>
      <c r="B443" s="50"/>
      <c r="C443" s="51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</row>
    <row r="444" spans="1:1024" x14ac:dyDescent="0.2">
      <c r="A444" s="50"/>
      <c r="B444" s="50"/>
      <c r="C444" s="51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</row>
    <row r="445" spans="1:1024" x14ac:dyDescent="0.2">
      <c r="A445" s="50"/>
      <c r="B445" s="50"/>
      <c r="C445" s="51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</row>
    <row r="446" spans="1:1024" x14ac:dyDescent="0.2">
      <c r="A446" s="50"/>
      <c r="B446" s="50"/>
      <c r="C446" s="51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</row>
    <row r="447" spans="1:1024" x14ac:dyDescent="0.2">
      <c r="A447" s="50"/>
      <c r="B447" s="50"/>
      <c r="C447" s="51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</row>
    <row r="448" spans="1:1024" x14ac:dyDescent="0.2">
      <c r="A448" s="50"/>
      <c r="B448" s="50"/>
      <c r="C448" s="51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</row>
    <row r="449" spans="1:1024" x14ac:dyDescent="0.2">
      <c r="A449" s="50"/>
      <c r="B449" s="50"/>
      <c r="C449" s="51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</row>
    <row r="450" spans="1:1024" x14ac:dyDescent="0.2">
      <c r="A450" s="50"/>
      <c r="B450" s="50"/>
      <c r="C450" s="51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</row>
    <row r="451" spans="1:1024" x14ac:dyDescent="0.2">
      <c r="A451" s="50"/>
      <c r="B451" s="50"/>
      <c r="C451" s="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</row>
    <row r="452" spans="1:1024" x14ac:dyDescent="0.2">
      <c r="A452" s="50"/>
      <c r="B452" s="50"/>
      <c r="C452" s="51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</row>
    <row r="453" spans="1:1024" x14ac:dyDescent="0.2">
      <c r="A453" s="50"/>
      <c r="B453" s="50"/>
      <c r="C453" s="51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</row>
    <row r="454" spans="1:1024" x14ac:dyDescent="0.2">
      <c r="A454" s="50"/>
      <c r="B454" s="50"/>
      <c r="C454" s="51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</row>
    <row r="455" spans="1:1024" x14ac:dyDescent="0.2">
      <c r="A455" s="50"/>
      <c r="B455" s="50"/>
      <c r="C455" s="51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</row>
    <row r="456" spans="1:1024" x14ac:dyDescent="0.2">
      <c r="A456" s="50"/>
      <c r="B456" s="50"/>
      <c r="C456" s="51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</row>
    <row r="457" spans="1:1024" x14ac:dyDescent="0.2">
      <c r="A457" s="50"/>
      <c r="B457" s="50"/>
      <c r="C457" s="51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</row>
    <row r="458" spans="1:1024" x14ac:dyDescent="0.2">
      <c r="A458" s="50"/>
      <c r="B458" s="50"/>
      <c r="C458" s="51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</row>
    <row r="459" spans="1:1024" x14ac:dyDescent="0.2">
      <c r="A459" s="50"/>
      <c r="B459" s="50"/>
      <c r="C459" s="51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</row>
    <row r="460" spans="1:1024" x14ac:dyDescent="0.2">
      <c r="A460" s="50"/>
      <c r="B460" s="50"/>
      <c r="C460" s="51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</row>
    <row r="461" spans="1:1024" x14ac:dyDescent="0.2">
      <c r="A461" s="50"/>
      <c r="B461" s="50"/>
      <c r="C461" s="5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</row>
    <row r="462" spans="1:1024" x14ac:dyDescent="0.2">
      <c r="A462" s="50"/>
      <c r="B462" s="50"/>
      <c r="C462" s="51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</row>
    <row r="463" spans="1:1024" x14ac:dyDescent="0.2">
      <c r="A463" s="50"/>
      <c r="B463" s="50"/>
      <c r="C463" s="51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</row>
    <row r="464" spans="1:1024" x14ac:dyDescent="0.2">
      <c r="A464" s="50"/>
      <c r="B464" s="50"/>
      <c r="C464" s="51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</row>
    <row r="465" spans="1:1024" x14ac:dyDescent="0.2">
      <c r="A465" s="50"/>
      <c r="B465" s="50"/>
      <c r="C465" s="51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</row>
    <row r="466" spans="1:1024" x14ac:dyDescent="0.2">
      <c r="A466" s="50"/>
      <c r="B466" s="50"/>
      <c r="C466" s="51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</row>
    <row r="467" spans="1:1024" x14ac:dyDescent="0.2">
      <c r="A467" s="50"/>
      <c r="B467" s="50"/>
      <c r="C467" s="51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</row>
    <row r="468" spans="1:1024" x14ac:dyDescent="0.2">
      <c r="A468" s="50"/>
      <c r="B468" s="50"/>
      <c r="C468" s="51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</row>
    <row r="469" spans="1:1024" x14ac:dyDescent="0.2">
      <c r="A469" s="50"/>
      <c r="B469" s="50"/>
      <c r="C469" s="51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</row>
    <row r="470" spans="1:1024" x14ac:dyDescent="0.2">
      <c r="A470" s="50"/>
      <c r="B470" s="50"/>
      <c r="C470" s="51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</row>
    <row r="471" spans="1:1024" x14ac:dyDescent="0.2">
      <c r="A471" s="50"/>
      <c r="B471" s="50"/>
      <c r="C471" s="5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</row>
    <row r="472" spans="1:1024" x14ac:dyDescent="0.2">
      <c r="A472" s="50"/>
      <c r="B472" s="50"/>
      <c r="C472" s="51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</row>
    <row r="473" spans="1:1024" x14ac:dyDescent="0.2">
      <c r="A473" s="50"/>
      <c r="B473" s="50"/>
      <c r="C473" s="51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</row>
    <row r="474" spans="1:1024" x14ac:dyDescent="0.2">
      <c r="A474" s="50"/>
      <c r="B474" s="50"/>
      <c r="C474" s="51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</row>
    <row r="475" spans="1:1024" x14ac:dyDescent="0.2">
      <c r="A475" s="50"/>
      <c r="B475" s="50"/>
      <c r="C475" s="51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</row>
    <row r="476" spans="1:1024" x14ac:dyDescent="0.2">
      <c r="A476" s="50"/>
      <c r="B476" s="50"/>
      <c r="C476" s="51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</row>
    <row r="477" spans="1:1024" x14ac:dyDescent="0.2">
      <c r="A477" s="50"/>
      <c r="B477" s="50"/>
      <c r="C477" s="51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</row>
    <row r="478" spans="1:1024" x14ac:dyDescent="0.2">
      <c r="A478" s="50"/>
      <c r="B478" s="50"/>
      <c r="C478" s="51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</row>
    <row r="479" spans="1:1024" x14ac:dyDescent="0.2">
      <c r="A479" s="50"/>
      <c r="B479" s="50"/>
      <c r="C479" s="51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</row>
    <row r="480" spans="1:1024" x14ac:dyDescent="0.2">
      <c r="A480" s="50"/>
      <c r="B480" s="50"/>
      <c r="C480" s="51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</row>
    <row r="481" spans="1:1024" x14ac:dyDescent="0.2">
      <c r="A481" s="50"/>
      <c r="B481" s="50"/>
      <c r="C481" s="5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</row>
    <row r="482" spans="1:1024" x14ac:dyDescent="0.2">
      <c r="A482" s="50"/>
      <c r="B482" s="50"/>
      <c r="C482" s="51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</row>
    <row r="483" spans="1:1024" x14ac:dyDescent="0.2">
      <c r="A483" s="50"/>
      <c r="B483" s="50"/>
      <c r="C483" s="51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</row>
    <row r="484" spans="1:1024" x14ac:dyDescent="0.2">
      <c r="A484" s="50"/>
      <c r="B484" s="50"/>
      <c r="C484" s="51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</row>
    <row r="485" spans="1:1024" x14ac:dyDescent="0.2">
      <c r="A485" s="50"/>
      <c r="B485" s="50"/>
      <c r="C485" s="51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</row>
    <row r="486" spans="1:1024" x14ac:dyDescent="0.2">
      <c r="A486" s="50"/>
      <c r="B486" s="50"/>
      <c r="C486" s="51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</row>
    <row r="487" spans="1:1024" x14ac:dyDescent="0.2">
      <c r="A487" s="50"/>
      <c r="B487" s="50"/>
      <c r="C487" s="51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</row>
    <row r="488" spans="1:1024" x14ac:dyDescent="0.2">
      <c r="A488" s="50"/>
      <c r="B488" s="50"/>
      <c r="C488" s="51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</row>
    <row r="489" spans="1:1024" x14ac:dyDescent="0.2">
      <c r="A489" s="50"/>
      <c r="B489" s="50"/>
      <c r="C489" s="51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</row>
    <row r="490" spans="1:1024" x14ac:dyDescent="0.2">
      <c r="A490" s="50"/>
      <c r="B490" s="50"/>
      <c r="C490" s="51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</row>
    <row r="491" spans="1:1024" x14ac:dyDescent="0.2">
      <c r="A491" s="50"/>
      <c r="B491" s="50"/>
      <c r="C491" s="5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</row>
    <row r="492" spans="1:1024" x14ac:dyDescent="0.2">
      <c r="A492" s="50"/>
      <c r="B492" s="50"/>
      <c r="C492" s="51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</row>
    <row r="493" spans="1:1024" x14ac:dyDescent="0.2">
      <c r="A493" s="50"/>
      <c r="B493" s="50"/>
      <c r="C493" s="51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</row>
    <row r="494" spans="1:1024" x14ac:dyDescent="0.2">
      <c r="A494" s="50"/>
      <c r="B494" s="50"/>
      <c r="C494" s="51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</row>
    <row r="495" spans="1:1024" x14ac:dyDescent="0.2">
      <c r="A495" s="50"/>
      <c r="B495" s="50"/>
      <c r="C495" s="51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</row>
    <row r="496" spans="1:1024" x14ac:dyDescent="0.2">
      <c r="A496" s="50"/>
      <c r="B496" s="50"/>
      <c r="C496" s="51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</row>
    <row r="497" spans="1:1024" x14ac:dyDescent="0.2">
      <c r="A497" s="50"/>
      <c r="B497" s="50"/>
      <c r="C497" s="51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</row>
    <row r="498" spans="1:1024" x14ac:dyDescent="0.2">
      <c r="A498" s="50"/>
      <c r="B498" s="50"/>
      <c r="C498" s="51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</row>
    <row r="499" spans="1:1024" x14ac:dyDescent="0.2">
      <c r="A499" s="50"/>
      <c r="B499" s="50"/>
      <c r="C499" s="51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</row>
    <row r="500" spans="1:1024" x14ac:dyDescent="0.2">
      <c r="A500" s="50"/>
      <c r="B500" s="50"/>
      <c r="C500" s="51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</row>
    <row r="501" spans="1:1024" x14ac:dyDescent="0.2">
      <c r="A501" s="50"/>
      <c r="B501" s="50"/>
      <c r="C501" s="5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</row>
    <row r="502" spans="1:1024" x14ac:dyDescent="0.2">
      <c r="A502" s="50"/>
      <c r="B502" s="50"/>
      <c r="C502" s="51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</row>
    <row r="503" spans="1:1024" x14ac:dyDescent="0.2">
      <c r="A503" s="50"/>
      <c r="B503" s="50"/>
      <c r="C503" s="51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</row>
    <row r="504" spans="1:1024" x14ac:dyDescent="0.2">
      <c r="A504" s="50"/>
      <c r="B504" s="50"/>
      <c r="C504" s="51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</row>
    <row r="505" spans="1:1024" x14ac:dyDescent="0.2">
      <c r="A505" s="50"/>
      <c r="B505" s="50"/>
      <c r="C505" s="51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</row>
    <row r="506" spans="1:1024" x14ac:dyDescent="0.2">
      <c r="A506" s="50"/>
      <c r="B506" s="50"/>
      <c r="C506" s="51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</row>
    <row r="507" spans="1:1024" x14ac:dyDescent="0.2">
      <c r="A507" s="50"/>
      <c r="B507" s="50"/>
      <c r="C507" s="51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</row>
    <row r="508" spans="1:1024" x14ac:dyDescent="0.2">
      <c r="A508" s="50"/>
      <c r="B508" s="50"/>
      <c r="C508" s="51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</row>
    <row r="509" spans="1:1024" x14ac:dyDescent="0.2">
      <c r="A509" s="50"/>
      <c r="B509" s="50"/>
      <c r="C509" s="51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</row>
    <row r="510" spans="1:1024" x14ac:dyDescent="0.2">
      <c r="A510" s="50"/>
      <c r="B510" s="50"/>
      <c r="C510" s="51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</row>
    <row r="511" spans="1:1024" x14ac:dyDescent="0.2">
      <c r="A511" s="50"/>
      <c r="B511" s="50"/>
      <c r="C511" s="5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</row>
    <row r="512" spans="1:1024" x14ac:dyDescent="0.2">
      <c r="A512" s="50"/>
      <c r="B512" s="50"/>
      <c r="C512" s="51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</row>
    <row r="513" spans="1:1024" x14ac:dyDescent="0.2">
      <c r="A513" s="50"/>
      <c r="B513" s="50"/>
      <c r="C513" s="51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</row>
    <row r="514" spans="1:1024" x14ac:dyDescent="0.2">
      <c r="A514" s="50"/>
      <c r="B514" s="50"/>
      <c r="C514" s="51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</row>
    <row r="515" spans="1:1024" x14ac:dyDescent="0.2">
      <c r="A515" s="50"/>
      <c r="B515" s="50"/>
      <c r="C515" s="51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</row>
    <row r="516" spans="1:1024" x14ac:dyDescent="0.2">
      <c r="A516" s="50"/>
      <c r="B516" s="50"/>
      <c r="C516" s="51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</row>
    <row r="517" spans="1:1024" x14ac:dyDescent="0.2">
      <c r="A517" s="50"/>
      <c r="B517" s="50"/>
      <c r="C517" s="51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</row>
    <row r="518" spans="1:1024" x14ac:dyDescent="0.2">
      <c r="A518" s="50"/>
      <c r="B518" s="50"/>
      <c r="C518" s="51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</row>
    <row r="519" spans="1:1024" x14ac:dyDescent="0.2">
      <c r="A519" s="50"/>
      <c r="B519" s="50"/>
      <c r="C519" s="51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</row>
    <row r="520" spans="1:1024" x14ac:dyDescent="0.2">
      <c r="A520" s="50"/>
      <c r="B520" s="50"/>
      <c r="C520" s="51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</row>
    <row r="521" spans="1:1024" x14ac:dyDescent="0.2">
      <c r="A521" s="50"/>
      <c r="B521" s="50"/>
      <c r="C521" s="5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</row>
    <row r="522" spans="1:1024" x14ac:dyDescent="0.2">
      <c r="A522" s="50"/>
      <c r="B522" s="50"/>
      <c r="C522" s="51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</row>
    <row r="523" spans="1:1024" x14ac:dyDescent="0.2">
      <c r="A523" s="50"/>
      <c r="B523" s="50"/>
      <c r="C523" s="51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</row>
    <row r="524" spans="1:1024" x14ac:dyDescent="0.2">
      <c r="A524" s="50"/>
      <c r="B524" s="50"/>
      <c r="C524" s="51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</row>
    <row r="525" spans="1:1024" x14ac:dyDescent="0.2">
      <c r="A525" s="50"/>
      <c r="B525" s="50"/>
      <c r="C525" s="51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</row>
    <row r="526" spans="1:1024" x14ac:dyDescent="0.2">
      <c r="A526" s="50"/>
      <c r="B526" s="50"/>
      <c r="C526" s="51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</row>
    <row r="527" spans="1:1024" x14ac:dyDescent="0.2">
      <c r="A527" s="50"/>
      <c r="B527" s="50"/>
      <c r="C527" s="51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</row>
    <row r="528" spans="1:1024" x14ac:dyDescent="0.2">
      <c r="A528" s="50"/>
      <c r="B528" s="50"/>
      <c r="C528" s="51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</row>
    <row r="529" spans="1:1024" x14ac:dyDescent="0.2">
      <c r="A529" s="50"/>
      <c r="B529" s="50"/>
      <c r="C529" s="51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</row>
    <row r="530" spans="1:1024" x14ac:dyDescent="0.2">
      <c r="A530" s="50"/>
      <c r="B530" s="50"/>
      <c r="C530" s="51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</row>
    <row r="531" spans="1:1024" x14ac:dyDescent="0.2">
      <c r="A531" s="50"/>
      <c r="B531" s="50"/>
      <c r="C531" s="5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</row>
    <row r="532" spans="1:1024" x14ac:dyDescent="0.2">
      <c r="A532" s="50"/>
      <c r="B532" s="50"/>
      <c r="C532" s="51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</row>
    <row r="533" spans="1:1024" x14ac:dyDescent="0.2">
      <c r="A533" s="50"/>
      <c r="B533" s="50"/>
      <c r="C533" s="51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</row>
    <row r="534" spans="1:1024" x14ac:dyDescent="0.2">
      <c r="A534" s="50"/>
      <c r="B534" s="50"/>
      <c r="C534" s="51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</row>
    <row r="535" spans="1:1024" x14ac:dyDescent="0.2">
      <c r="A535" s="50"/>
      <c r="B535" s="50"/>
      <c r="C535" s="51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</row>
    <row r="536" spans="1:1024" x14ac:dyDescent="0.2">
      <c r="A536" s="50"/>
      <c r="B536" s="50"/>
      <c r="C536" s="51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</row>
    <row r="537" spans="1:1024" x14ac:dyDescent="0.2">
      <c r="A537" s="50"/>
      <c r="B537" s="50"/>
      <c r="C537" s="51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</row>
    <row r="538" spans="1:1024" x14ac:dyDescent="0.2">
      <c r="A538" s="50"/>
      <c r="B538" s="50"/>
      <c r="C538" s="51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</row>
    <row r="539" spans="1:1024" x14ac:dyDescent="0.2">
      <c r="A539" s="50"/>
      <c r="B539" s="50"/>
      <c r="C539" s="51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</row>
    <row r="540" spans="1:1024" x14ac:dyDescent="0.2">
      <c r="A540" s="50"/>
      <c r="B540" s="50"/>
      <c r="C540" s="51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</row>
    <row r="541" spans="1:1024" x14ac:dyDescent="0.2">
      <c r="A541" s="50"/>
      <c r="B541" s="50"/>
      <c r="C541" s="5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</row>
    <row r="542" spans="1:1024" x14ac:dyDescent="0.2">
      <c r="A542" s="50"/>
      <c r="B542" s="50"/>
      <c r="C542" s="51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</row>
    <row r="543" spans="1:1024" x14ac:dyDescent="0.2">
      <c r="A543" s="50"/>
      <c r="B543" s="50"/>
      <c r="C543" s="51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</row>
    <row r="544" spans="1:1024" x14ac:dyDescent="0.2">
      <c r="A544" s="50"/>
      <c r="B544" s="50"/>
      <c r="C544" s="51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</row>
    <row r="545" spans="1:1024" x14ac:dyDescent="0.2">
      <c r="A545" s="50"/>
      <c r="B545" s="50"/>
      <c r="C545" s="51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</row>
    <row r="546" spans="1:1024" x14ac:dyDescent="0.2">
      <c r="A546" s="50"/>
      <c r="B546" s="50"/>
      <c r="C546" s="51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</row>
    <row r="547" spans="1:1024" x14ac:dyDescent="0.2">
      <c r="A547" s="50"/>
      <c r="B547" s="50"/>
      <c r="C547" s="51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</row>
    <row r="548" spans="1:1024" x14ac:dyDescent="0.2">
      <c r="A548" s="50"/>
      <c r="B548" s="50"/>
      <c r="C548" s="51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</row>
    <row r="549" spans="1:1024" x14ac:dyDescent="0.2">
      <c r="A549" s="50"/>
      <c r="B549" s="50"/>
      <c r="C549" s="51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</row>
    <row r="550" spans="1:1024" x14ac:dyDescent="0.2">
      <c r="A550" s="50"/>
      <c r="B550" s="50"/>
      <c r="C550" s="51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</row>
    <row r="551" spans="1:1024" x14ac:dyDescent="0.2">
      <c r="A551" s="50"/>
      <c r="B551" s="50"/>
      <c r="C551" s="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</row>
    <row r="552" spans="1:1024" x14ac:dyDescent="0.2">
      <c r="A552" s="50"/>
      <c r="B552" s="50"/>
      <c r="C552" s="51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</row>
    <row r="553" spans="1:1024" x14ac:dyDescent="0.2">
      <c r="A553" s="50"/>
      <c r="B553" s="50"/>
      <c r="C553" s="51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</row>
    <row r="554" spans="1:1024" x14ac:dyDescent="0.2">
      <c r="A554" s="50"/>
      <c r="B554" s="50"/>
      <c r="C554" s="51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</row>
    <row r="555" spans="1:1024" x14ac:dyDescent="0.2">
      <c r="A555" s="50"/>
      <c r="B555" s="50"/>
      <c r="C555" s="51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</row>
    <row r="556" spans="1:1024" x14ac:dyDescent="0.2">
      <c r="A556" s="50"/>
      <c r="B556" s="50"/>
      <c r="C556" s="51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</row>
    <row r="557" spans="1:1024" x14ac:dyDescent="0.2">
      <c r="A557" s="50"/>
      <c r="B557" s="50"/>
      <c r="C557" s="51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</row>
    <row r="558" spans="1:1024" x14ac:dyDescent="0.2">
      <c r="A558" s="50"/>
      <c r="B558" s="50"/>
      <c r="C558" s="51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</row>
    <row r="559" spans="1:1024" x14ac:dyDescent="0.2">
      <c r="A559" s="50"/>
      <c r="B559" s="50"/>
      <c r="C559" s="51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</row>
    <row r="560" spans="1:1024" x14ac:dyDescent="0.2">
      <c r="A560" s="50"/>
      <c r="B560" s="50"/>
      <c r="C560" s="51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</row>
    <row r="561" spans="1:1024" x14ac:dyDescent="0.2">
      <c r="A561" s="50"/>
      <c r="B561" s="50"/>
      <c r="C561" s="5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</row>
    <row r="562" spans="1:1024" x14ac:dyDescent="0.2">
      <c r="A562" s="50"/>
      <c r="B562" s="50"/>
      <c r="C562" s="51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</row>
    <row r="563" spans="1:1024" x14ac:dyDescent="0.2">
      <c r="A563" s="50"/>
      <c r="B563" s="50"/>
      <c r="C563" s="51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</row>
    <row r="564" spans="1:1024" x14ac:dyDescent="0.2">
      <c r="A564" s="50"/>
      <c r="B564" s="50"/>
      <c r="C564" s="51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</row>
    <row r="565" spans="1:1024" x14ac:dyDescent="0.2">
      <c r="A565" s="50"/>
      <c r="B565" s="50"/>
      <c r="C565" s="51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</row>
    <row r="566" spans="1:1024" x14ac:dyDescent="0.2">
      <c r="A566" s="50"/>
      <c r="B566" s="50"/>
      <c r="C566" s="51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</row>
    <row r="567" spans="1:1024" x14ac:dyDescent="0.2">
      <c r="A567" s="50"/>
      <c r="B567" s="50"/>
      <c r="C567" s="51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</row>
    <row r="568" spans="1:1024" x14ac:dyDescent="0.2">
      <c r="A568" s="50"/>
      <c r="B568" s="50"/>
      <c r="C568" s="51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</row>
    <row r="569" spans="1:1024" x14ac:dyDescent="0.2">
      <c r="A569" s="50"/>
      <c r="B569" s="50"/>
      <c r="C569" s="51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</row>
    <row r="570" spans="1:1024" x14ac:dyDescent="0.2">
      <c r="A570" s="50"/>
      <c r="B570" s="50"/>
      <c r="C570" s="51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</row>
    <row r="571" spans="1:1024" x14ac:dyDescent="0.2">
      <c r="A571" s="50"/>
      <c r="B571" s="50"/>
      <c r="C571" s="5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</row>
    <row r="572" spans="1:1024" x14ac:dyDescent="0.2">
      <c r="A572" s="50"/>
      <c r="B572" s="50"/>
      <c r="C572" s="51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</row>
    <row r="573" spans="1:1024" x14ac:dyDescent="0.2">
      <c r="A573" s="50"/>
      <c r="B573" s="50"/>
      <c r="C573" s="51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</row>
    <row r="574" spans="1:1024" x14ac:dyDescent="0.2">
      <c r="A574" s="50"/>
      <c r="B574" s="50"/>
      <c r="C574" s="51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</row>
    <row r="575" spans="1:1024" x14ac:dyDescent="0.2">
      <c r="A575" s="50"/>
      <c r="B575" s="50"/>
      <c r="C575" s="51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</row>
    <row r="576" spans="1:1024" x14ac:dyDescent="0.2">
      <c r="A576" s="50"/>
      <c r="B576" s="50"/>
      <c r="C576" s="51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</row>
    <row r="577" spans="1:1024" x14ac:dyDescent="0.2">
      <c r="A577" s="50"/>
      <c r="B577" s="50"/>
      <c r="C577" s="51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</row>
    <row r="578" spans="1:1024" x14ac:dyDescent="0.2">
      <c r="A578" s="50"/>
      <c r="B578" s="50"/>
      <c r="C578" s="51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</row>
    <row r="579" spans="1:1024" x14ac:dyDescent="0.2">
      <c r="A579" s="50"/>
      <c r="B579" s="50"/>
      <c r="C579" s="51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</row>
    <row r="580" spans="1:1024" x14ac:dyDescent="0.2">
      <c r="A580" s="50"/>
      <c r="B580" s="50"/>
      <c r="C580" s="51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</row>
    <row r="581" spans="1:1024" x14ac:dyDescent="0.2">
      <c r="A581" s="50"/>
      <c r="B581" s="50"/>
      <c r="C581" s="5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</row>
    <row r="582" spans="1:1024" x14ac:dyDescent="0.2">
      <c r="A582" s="50"/>
      <c r="B582" s="50"/>
      <c r="C582" s="51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</row>
    <row r="583" spans="1:1024" x14ac:dyDescent="0.2">
      <c r="A583" s="50"/>
      <c r="B583" s="50"/>
      <c r="C583" s="51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</row>
    <row r="584" spans="1:1024" x14ac:dyDescent="0.2">
      <c r="A584" s="50"/>
      <c r="B584" s="50"/>
      <c r="C584" s="51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</row>
    <row r="585" spans="1:1024" x14ac:dyDescent="0.2">
      <c r="A585" s="50"/>
      <c r="B585" s="50"/>
      <c r="C585" s="51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</row>
    <row r="586" spans="1:1024" x14ac:dyDescent="0.2">
      <c r="A586" s="50"/>
      <c r="B586" s="50"/>
      <c r="C586" s="51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</row>
    <row r="587" spans="1:1024" x14ac:dyDescent="0.2">
      <c r="A587" s="50"/>
      <c r="B587" s="50"/>
      <c r="C587" s="51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</row>
    <row r="588" spans="1:1024" x14ac:dyDescent="0.2">
      <c r="A588" s="50"/>
      <c r="B588" s="50"/>
      <c r="C588" s="51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</row>
    <row r="589" spans="1:1024" x14ac:dyDescent="0.2">
      <c r="A589" s="50"/>
      <c r="B589" s="50"/>
      <c r="C589" s="51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</row>
    <row r="590" spans="1:1024" x14ac:dyDescent="0.2">
      <c r="A590" s="50"/>
      <c r="B590" s="50"/>
      <c r="C590" s="51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</row>
    <row r="591" spans="1:1024" x14ac:dyDescent="0.2">
      <c r="A591" s="50"/>
      <c r="B591" s="50"/>
      <c r="C591" s="5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</row>
    <row r="592" spans="1:1024" x14ac:dyDescent="0.2">
      <c r="A592" s="50"/>
      <c r="B592" s="50"/>
      <c r="C592" s="51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</row>
    <row r="593" spans="1:1024" x14ac:dyDescent="0.2">
      <c r="A593" s="50"/>
      <c r="B593" s="50"/>
      <c r="C593" s="51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</row>
    <row r="594" spans="1:1024" x14ac:dyDescent="0.2">
      <c r="A594" s="50"/>
      <c r="B594" s="50"/>
      <c r="C594" s="51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</row>
    <row r="595" spans="1:1024" x14ac:dyDescent="0.2">
      <c r="A595" s="50"/>
      <c r="B595" s="50"/>
      <c r="C595" s="51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</row>
    <row r="596" spans="1:1024" x14ac:dyDescent="0.2">
      <c r="A596" s="50"/>
      <c r="B596" s="50"/>
      <c r="C596" s="51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</row>
    <row r="597" spans="1:1024" x14ac:dyDescent="0.2">
      <c r="A597" s="50"/>
      <c r="B597" s="50"/>
      <c r="C597" s="51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</row>
    <row r="598" spans="1:1024" x14ac:dyDescent="0.2">
      <c r="A598" s="50"/>
      <c r="B598" s="50"/>
      <c r="C598" s="51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</row>
    <row r="599" spans="1:1024" x14ac:dyDescent="0.2">
      <c r="A599" s="50"/>
      <c r="B599" s="50"/>
      <c r="C599" s="51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</row>
    <row r="600" spans="1:1024" x14ac:dyDescent="0.2">
      <c r="A600" s="50"/>
      <c r="B600" s="50"/>
      <c r="C600" s="51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</row>
    <row r="601" spans="1:1024" x14ac:dyDescent="0.2">
      <c r="A601" s="50"/>
      <c r="B601" s="50"/>
      <c r="C601" s="5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</row>
    <row r="602" spans="1:1024" x14ac:dyDescent="0.2">
      <c r="A602" s="50"/>
      <c r="B602" s="50"/>
      <c r="C602" s="51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</row>
    <row r="603" spans="1:1024" x14ac:dyDescent="0.2">
      <c r="A603" s="50"/>
      <c r="B603" s="50"/>
      <c r="C603" s="51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</row>
    <row r="604" spans="1:1024" x14ac:dyDescent="0.2">
      <c r="A604" s="50"/>
      <c r="B604" s="50"/>
      <c r="C604" s="51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</row>
    <row r="605" spans="1:1024" x14ac:dyDescent="0.2">
      <c r="A605" s="50"/>
      <c r="B605" s="50"/>
      <c r="C605" s="51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</row>
    <row r="606" spans="1:1024" x14ac:dyDescent="0.2">
      <c r="A606" s="50"/>
      <c r="B606" s="50"/>
      <c r="C606" s="51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</row>
  </sheetData>
  <mergeCells count="12">
    <mergeCell ref="C1:E2"/>
    <mergeCell ref="B3:E3"/>
    <mergeCell ref="C5:E5"/>
    <mergeCell ref="C6:E6"/>
    <mergeCell ref="C7:E7"/>
    <mergeCell ref="C4:E4"/>
    <mergeCell ref="K12:L12"/>
    <mergeCell ref="A8:E8"/>
    <mergeCell ref="A9:E9"/>
    <mergeCell ref="K10:L10"/>
    <mergeCell ref="C11:E11"/>
    <mergeCell ref="K11:L11"/>
  </mergeCells>
  <hyperlinks>
    <hyperlink ref="B17" r:id="rId1" display="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"/>
    <hyperlink ref="B18" r:id="rId2"/>
    <hyperlink ref="B61" r:id="rId3" display="Административные штрафы, установленные главой 5 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"/>
    <hyperlink ref="B63" r:id="rId4" display="Административные штрафы, установленные главой 8 Кодекса Российской Федерации об административных правонарушениях, за административные правонарушения в области охраны окружающей среды и природопользования, налагаемые мировыми судьями, комиссиями по делам несовершеннолетних и защите их прав"/>
    <hyperlink ref="B64" r:id="rId5" display="Административные штрафы, установленные главой 12 Кодекса Российской Федерации об административных правонарушениях, за административные правонарушения в области дорожного движения, налагаемые мировыми судьями, комиссиями по делам несовершеннолетних и защите их прав"/>
    <hyperlink ref="B65" r:id="rId6" display="Административные штрафы, установленные главой 19 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"/>
  </hyperlinks>
  <pageMargins left="0.35416666666666702" right="0.118055555555556" top="0.22986111111111099" bottom="0.20138888888888901" header="0.511811023622047" footer="0.511811023622047"/>
  <pageSetup paperSize="9" scale="75" orientation="portrait"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Лист2</vt:lpstr>
      <vt:lpstr>Лист2!Область_печати</vt:lpstr>
    </vt:vector>
  </TitlesOfParts>
  <Company>APK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Vlasova_NV</dc:creator>
  <cp:lastModifiedBy>SHlapunova</cp:lastModifiedBy>
  <cp:revision>28</cp:revision>
  <cp:lastPrinted>2024-01-23T04:31:52Z</cp:lastPrinted>
  <dcterms:created xsi:type="dcterms:W3CDTF">2005-08-18T04:46:17Z</dcterms:created>
  <dcterms:modified xsi:type="dcterms:W3CDTF">2024-03-19T01:00:01Z</dcterms:modified>
  <dc:language>ru-RU</dc:language>
</cp:coreProperties>
</file>