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2990" windowHeight="4830"/>
  </bookViews>
  <sheets>
    <sheet name="Лист1" sheetId="1" r:id="rId1"/>
  </sheets>
  <definedNames>
    <definedName name="_xlnm._FilterDatabase" localSheetId="0" hidden="1">Лист1!$A$3:$H$45</definedName>
    <definedName name="_xlnm.Print_Titles" localSheetId="0">Лист1!$3:$3</definedName>
    <definedName name="_xlnm.Print_Area" localSheetId="0">Лист1!$A$1:$H$45</definedName>
  </definedNames>
  <calcPr calcId="124519"/>
</workbook>
</file>

<file path=xl/calcChain.xml><?xml version="1.0" encoding="utf-8"?>
<calcChain xmlns="http://schemas.openxmlformats.org/spreadsheetml/2006/main">
  <c r="G41" i="1"/>
  <c r="F41"/>
  <c r="E40"/>
  <c r="D40"/>
  <c r="C40"/>
  <c r="F14"/>
  <c r="E35"/>
  <c r="F44"/>
  <c r="G44"/>
  <c r="G43"/>
  <c r="F20"/>
  <c r="E15"/>
  <c r="G16"/>
  <c r="F16"/>
  <c r="D15"/>
  <c r="D35"/>
  <c r="C43"/>
  <c r="F43" s="1"/>
  <c r="C15"/>
  <c r="C13"/>
  <c r="F13" s="1"/>
  <c r="C35" l="1"/>
  <c r="E33"/>
  <c r="D33"/>
  <c r="E27"/>
  <c r="D27"/>
  <c r="C33"/>
  <c r="C27"/>
  <c r="E23"/>
  <c r="D23"/>
  <c r="C23"/>
  <c r="E17"/>
  <c r="D17"/>
  <c r="C17"/>
  <c r="E4"/>
  <c r="D4"/>
  <c r="C4"/>
  <c r="G42"/>
  <c r="F42"/>
  <c r="G38"/>
  <c r="F38"/>
  <c r="G37"/>
  <c r="F37"/>
  <c r="G36"/>
  <c r="F36"/>
  <c r="G34"/>
  <c r="F34"/>
  <c r="G32"/>
  <c r="F32"/>
  <c r="G31"/>
  <c r="F31"/>
  <c r="G30"/>
  <c r="F30"/>
  <c r="G29"/>
  <c r="F29"/>
  <c r="G28"/>
  <c r="F28"/>
  <c r="G26"/>
  <c r="F26"/>
  <c r="G25"/>
  <c r="F25"/>
  <c r="G24"/>
  <c r="F24"/>
  <c r="G22"/>
  <c r="F22"/>
  <c r="G21"/>
  <c r="F21"/>
  <c r="G18"/>
  <c r="F18"/>
  <c r="G12"/>
  <c r="F12"/>
  <c r="G11"/>
  <c r="F11"/>
  <c r="G9"/>
  <c r="F9"/>
  <c r="G8"/>
  <c r="F8"/>
  <c r="G7"/>
  <c r="F7"/>
  <c r="G6"/>
  <c r="F6"/>
  <c r="G5"/>
  <c r="F5"/>
  <c r="D45" l="1"/>
  <c r="C45"/>
  <c r="E45"/>
  <c r="G35"/>
  <c r="G40"/>
  <c r="F40"/>
  <c r="F27"/>
  <c r="G23"/>
  <c r="G27"/>
  <c r="F17"/>
  <c r="F15"/>
  <c r="F4"/>
  <c r="F35"/>
  <c r="F23"/>
  <c r="G33"/>
  <c r="G17"/>
  <c r="G4"/>
  <c r="G15"/>
  <c r="F33"/>
  <c r="G45" l="1"/>
  <c r="F45"/>
</calcChain>
</file>

<file path=xl/sharedStrings.xml><?xml version="1.0" encoding="utf-8"?>
<sst xmlns="http://schemas.openxmlformats.org/spreadsheetml/2006/main" count="119" uniqueCount="118">
  <si>
    <t>Код</t>
  </si>
  <si>
    <t>Наименование расходов</t>
  </si>
  <si>
    <t>% исполнения первоначального плана</t>
  </si>
  <si>
    <t>% исполнения уточненного плана</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</si>
  <si>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</si>
  <si>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</si>
  <si>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</si>
  <si>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</si>
  <si>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</si>
  <si>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</si>
  <si>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</si>
  <si>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</si>
  <si>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</si>
  <si>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БЕЗОПАСНОСТЬ И ПРАВООХРАНИТЕЛЬНАЯ ДЕЯТЕЛЬНОСТЬ</t>
  </si>
  <si>
    <t>НАЦИОНАЛЬНАЯ ЭКОНОМИКА</t>
  </si>
  <si>
    <t>Сельское хозяйство и рыболовство</t>
  </si>
  <si>
    <t>Водное хозяйство</t>
  </si>
  <si>
    <t>Транспорт</t>
  </si>
  <si>
    <t>Дорожное хозяйство (дорожные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</si>
  <si>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</si>
  <si>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</si>
  <si>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</si>
  <si>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</si>
  <si>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</si>
  <si>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ОБРАЗОВАНИЕ</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</si>
  <si>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</si>
  <si>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</si>
  <si>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</si>
  <si>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</si>
  <si>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</si>
  <si>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 КИНЕМАТОГРАФИЯ</t>
  </si>
  <si>
    <t>Культура</t>
  </si>
  <si>
    <t>СОЦИАЛЬНАЯ ПОЛИТИКА</t>
  </si>
  <si>
    <t>Пенсионное обеспечение</t>
  </si>
  <si>
    <t>Охрана семьи и детства</t>
  </si>
  <si>
    <t>ФИЗИЧЕСКАЯ КУЛЬТУРА И СПОРТ</t>
  </si>
  <si>
    <t>Массовый спорт</t>
  </si>
  <si>
    <t>ВСЕГО РАСХОДОВ</t>
  </si>
  <si>
    <t xml:space="preserve">0100 </t>
  </si>
  <si>
    <t>0102</t>
  </si>
  <si>
    <t>0103</t>
  </si>
  <si>
    <t>0104</t>
  </si>
  <si>
    <t>0105</t>
  </si>
  <si>
    <t>0106</t>
  </si>
  <si>
    <t>0107</t>
  </si>
  <si>
    <t>0111</t>
  </si>
  <si>
    <t>0113</t>
  </si>
  <si>
    <t>0300</t>
  </si>
  <si>
    <t>0400</t>
  </si>
  <si>
    <t>0405</t>
  </si>
  <si>
    <t>0406</t>
  </si>
  <si>
    <t>0408</t>
  </si>
  <si>
    <t>0409</t>
  </si>
  <si>
    <t>0412</t>
  </si>
  <si>
    <t>0500</t>
  </si>
  <si>
    <t>0501</t>
  </si>
  <si>
    <t>0502</t>
  </si>
  <si>
    <t>0503</t>
  </si>
  <si>
    <t>0700</t>
  </si>
  <si>
    <t>0701</t>
  </si>
  <si>
    <t>0702</t>
  </si>
  <si>
    <t>0703</t>
  </si>
  <si>
    <t>0707</t>
  </si>
  <si>
    <t>0709</t>
  </si>
  <si>
    <t>0800</t>
  </si>
  <si>
    <t>0801</t>
  </si>
  <si>
    <t>1000</t>
  </si>
  <si>
    <t>1001</t>
  </si>
  <si>
    <t>1003</t>
  </si>
  <si>
    <t>1004</t>
  </si>
  <si>
    <t>1100</t>
  </si>
  <si>
    <t>1102</t>
  </si>
  <si>
    <t>Фактическое исполнение, 
руб.</t>
  </si>
  <si>
    <t>Пояснения отклонений от первоначальных плановых значений</t>
  </si>
  <si>
    <t>0200</t>
  </si>
  <si>
    <t>НАЦИОНАЛЬНАЯ ОБОРОНА</t>
  </si>
  <si>
    <t>0203</t>
  </si>
  <si>
    <t>Мобилизационная и вневойсковая подготовка</t>
  </si>
  <si>
    <t>0310</t>
  </si>
  <si>
    <t xml:space="preserve">Социальное обеспечение </t>
  </si>
  <si>
    <t>1200</t>
  </si>
  <si>
    <t>СРЕДСТВА МАССОВОЙ ИНФОРМАЦИИ</t>
  </si>
  <si>
    <t>1202</t>
  </si>
  <si>
    <t>Периодичкская печать и издательство</t>
  </si>
  <si>
    <t>1006</t>
  </si>
  <si>
    <t>Другие вопросы в области социальной политики</t>
  </si>
  <si>
    <t>Защита населения и территории от  чрезвычайных ситуаций природного и техногенного характера, пожарная безопасность</t>
  </si>
  <si>
    <t>План по  решению о бюджете от 21.12.2022 
№ 354 -МПА (уточненный), 
руб.</t>
  </si>
  <si>
    <t>План по решению о бюджете от 17.12.2022 
№ 253-МПА (первоначальный), 
руб.</t>
  </si>
  <si>
    <t>1101</t>
  </si>
  <si>
    <t>ФИЗИЧЕСКАЯ КУЛЬТУРА</t>
  </si>
  <si>
    <t>Расходы на содержание Думы Лазовского МО осуществлялись по фактической потребности</t>
  </si>
  <si>
    <t>Расходы на содержание заместителей главы администрации Лазовского МО в первоначальном бюджете запланированы по расчетной величине  ФОТ, в последующем корректировались под фактическую потребность</t>
  </si>
  <si>
    <t>Расходы на содержание Главы Лазовского МО осуществлялись по фактической потребности</t>
  </si>
  <si>
    <t>По данному подразделу отражен объем неисполненных средств резервного фонда администрации Лазовского МО, расходование которых осуществлялось в соответствии с постановлением        Исполнение расходов, выделенных из средств резервного фонда, осуществлено на основании распоряжений администрации Лазовского МО и отражено по разделам и подразделам классификации бюджетных расходов в соответствии с их отраслевой направленностью</t>
  </si>
  <si>
    <t>По данному подразделу  расходы администрации Лазовского МО, ХОЗУ и МКУ "Центр культуры, спорта, туризма и молодежной политики" в первоначальном бюджете запланированы не в полном объеме, в последующем корректировались под фактическую потребность. Дополнительно выделялись бюджетные ассигнования  на оплату задолженности за предоставленные услуги теплоснабжения по исполнительным листам</t>
  </si>
  <si>
    <t>По данному подразделу   в первоначальном бюджете не были  запланированы расходы на повышение заработной платы с 01.10.2022 года на 4%, в последующем корректировались под фактическую потребность</t>
  </si>
  <si>
    <t>По данному подразделу увеличение расходов произошло за счет выделения дополнительных бюджетных ассигнований из местного бюджета и резервного фонда Правительства Приморского края по ликвидации ЧС, направленные на восстановление автомобильных дорог  и на восстановление русел рек, размывов берегов, очистки наносного гравия.</t>
  </si>
  <si>
    <t xml:space="preserve">По данному подразделу  расходы на содержание финансово-экономическое управление и контрольно-счетную палату в первоначальном бюджете запланированы не в полном объеме, в последующем корректировались под фактическую потребность. </t>
  </si>
  <si>
    <t>По данному подразделу увеличение расходов произошло за счет выделения дополнительных бюджетных ассигнований за счет средств местного бюджета на организацию мероприятий при осуществлении деятельности по обращению с животными без владельцев</t>
  </si>
  <si>
    <t>По данному подразделу увеличение расходов произошло за счет выделения дополнительных бюджетных ассигнований из местного бюджета на ремонт автомобильных дорог и на проектирование и проверка проектно-сметной документации автомобильных дорог местного значения</t>
  </si>
  <si>
    <t>По данному подразделу уменьшение расходов произошло за счет перераспределения финансового резерва</t>
  </si>
  <si>
    <t>Увеличение расходов произошло за счет выделения дополнительных бюджетных ассигнований из краевого бюджета на обеспечение граждан твердым топливом, а также из местного бюджета на содержание и проведения ремонтных работ на сетях и объектах жизнеобеспечения</t>
  </si>
  <si>
    <t xml:space="preserve">По данному подразделу увеличение расходов произошло за счет возврата неиспользованных остатков средств субсидий по обеспечение мероприятий по переселению граждан из аварийного жилищного фонда за счет средств от государственной корпорации Фонд содействия реформированию ЖКХ  и за счет средств краевого бюджета; на взносы капитального ремонта муниципальных помещений и муниципальных домов, в связи с приобретений квартир детям сиротам </t>
  </si>
  <si>
    <t>Уменьшение  расходов произошло за счет экономии по результатам проведенных электронных аукционов по содержание объектов благоустройства</t>
  </si>
  <si>
    <t>Увеличение расходов произошло за счет выделения дополнительных бюджетных ассигнований из местного бюджета на  разработку ПСД на капитальный ремонт электроснабжения, создания  центра естественно-научной и технологической направленности "Точка Роста", на разработку ПСД на капитальный ремонт пищеблока, на мероприятия по  ограждению крыши, установка доводчика на входные двери,  выход на чердак; установка вытяжной вентиляцию в подвале, приобретение электрокомфорок,  установка тахографта, приобретение запчастей на автобусы для подвоза учащихся, на оплату экспертам за осуществление проверок по контролю качества образования, лицензированию и государственной аккредитации образовательных организаций</t>
  </si>
  <si>
    <t>Увеличение расходов произошло за счет выделения дополнительных бюджетных ассигнований из местного бюджета на обеспечение персонифицированного финансирования дополнительного образования (сертификаты) и содержание методического опорного центра дополнительного образования</t>
  </si>
  <si>
    <t>Увеличение расходов произошло за счет выделения дополнительных бюджетных ассигнований из местного бюджета на мероприятия культурно-патриотической направленности</t>
  </si>
  <si>
    <t>Увеличение расходов произошло за счет выделения дополнительных бюджетных ассигнований из местного бюджета ремонт крыши управления образования</t>
  </si>
  <si>
    <t>По данному подразделу  расходы  по заработной плате (до доведения до средний по указу), коммунальных услуг в первоначальном бюджете запланированы не в полном объеме, в последующем корректировались под фактическую потребность; также выделялись бюджетные ассигнования из краевого бюджета на поддержку отрасли культуры (модернизация библиотек в части комплектования книжных фондов библиотек)</t>
  </si>
  <si>
    <t>Расходы на доплаты к пенсиям муниципальных служащих осуществлялись по фактической потребности</t>
  </si>
  <si>
    <t>Расходы на обеспечение мер социальной поддержки педагогическим работникам муниципальных образовательных организаций Приморского края осуществлялись по фактической потребности</t>
  </si>
  <si>
    <t>Уменьшение  расходов произошло за счет уменьшение бюджетных ассигнований из местного бюджета из-за несостоявшегося аукциона, по благоустройству территории ДДУ.</t>
  </si>
  <si>
    <t xml:space="preserve">Увеличение расходов произошло за счет выделения  бюджетных ассигнований из  краевого бюджета  на реализацию проектов инициативного бюджетирования по направлению "Твой проект" </t>
  </si>
  <si>
    <t>Расходы на содержание МАУ газета "Синегорье" осуществлялись по фактической потребности</t>
  </si>
  <si>
    <t>Уменьшение расходов произошло за счет уменьшение бюджетных ассигнований из краевого бюджета  на организацию и обеспечение оздоровления и отдыха детей Приморского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с учетом фактической посещаемости детей</t>
  </si>
  <si>
    <t>Уменьшение  расходов произошло за счет экономии  на приобретение спортивной формы</t>
  </si>
  <si>
    <t xml:space="preserve">сведения о фактически произведенных расходах бюджета Лазовского муниципального округа по разделам и подразделам классификации расходов за 2022 год в сравнении с первоначально утвержденным решением о бюджете значениями и с уточненными значениями с учетом внесенных  изменений </t>
  </si>
</sst>
</file>

<file path=xl/styles.xml><?xml version="1.0" encoding="utf-8"?>
<styleSheet xmlns="http://schemas.openxmlformats.org/spreadsheetml/2006/main">
  <fonts count="13">
    <font>
      <sz val="11"/>
      <color theme="1"/>
      <name val="Calibri"/>
      <family val="2"/>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b/>
      <sz val="12"/>
      <color rgb="FF000000"/>
      <name val="Times New Roman"/>
      <family val="1"/>
      <charset val="204"/>
    </font>
    <font>
      <sz val="12"/>
      <color rgb="FF000000"/>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sz val="12"/>
      <name val="Times New Roman"/>
      <family val="1"/>
      <charset val="204"/>
    </font>
    <font>
      <sz val="11"/>
      <color theme="1"/>
      <name val="Times New Roman"/>
      <family val="1"/>
      <charset val="204"/>
    </font>
    <font>
      <b/>
      <sz val="11"/>
      <color theme="1"/>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s>
  <cellStyleXfs count="26">
    <xf numFmtId="0" fontId="0" fillId="0" borderId="0"/>
    <xf numFmtId="0" fontId="6" fillId="0" borderId="0"/>
    <xf numFmtId="0" fontId="7" fillId="0" borderId="0">
      <alignment horizontal="left" vertical="top" wrapText="1"/>
    </xf>
    <xf numFmtId="0" fontId="7" fillId="0" borderId="0"/>
    <xf numFmtId="0" fontId="8" fillId="0" borderId="0">
      <alignment horizontal="center" wrapText="1"/>
    </xf>
    <xf numFmtId="0" fontId="8" fillId="0" borderId="0">
      <alignment horizontal="center"/>
    </xf>
    <xf numFmtId="0" fontId="7" fillId="0" borderId="0">
      <alignment wrapText="1"/>
    </xf>
    <xf numFmtId="0" fontId="7" fillId="0" borderId="0">
      <alignment horizontal="right"/>
    </xf>
    <xf numFmtId="0" fontId="7" fillId="0" borderId="3">
      <alignment horizontal="center" vertical="center" wrapText="1"/>
    </xf>
    <xf numFmtId="0" fontId="7" fillId="0" borderId="2">
      <alignment horizontal="center" vertical="center" shrinkToFit="1"/>
    </xf>
    <xf numFmtId="0" fontId="7" fillId="0" borderId="2">
      <alignment horizontal="left" vertical="top" wrapText="1"/>
    </xf>
    <xf numFmtId="4" fontId="7" fillId="2" borderId="2">
      <alignment horizontal="right" vertical="top" shrinkToFit="1"/>
    </xf>
    <xf numFmtId="0" fontId="9" fillId="0" borderId="4">
      <alignment horizontal="left"/>
    </xf>
    <xf numFmtId="4" fontId="9" fillId="3" borderId="2">
      <alignment horizontal="right" vertical="top" shrinkToFit="1"/>
    </xf>
    <xf numFmtId="0" fontId="7" fillId="0" borderId="5"/>
    <xf numFmtId="0" fontId="7" fillId="0" borderId="0">
      <alignment horizontal="left" wrapText="1"/>
    </xf>
    <xf numFmtId="0" fontId="6" fillId="0" borderId="0"/>
    <xf numFmtId="0" fontId="6" fillId="0" borderId="0"/>
    <xf numFmtId="0" fontId="6" fillId="0" borderId="0"/>
    <xf numFmtId="0" fontId="7" fillId="0" borderId="0"/>
    <xf numFmtId="0" fontId="7" fillId="0" borderId="0"/>
    <xf numFmtId="0" fontId="7" fillId="4" borderId="0"/>
    <xf numFmtId="0" fontId="9" fillId="0" borderId="2">
      <alignment horizontal="left" vertical="top" wrapText="1"/>
    </xf>
    <xf numFmtId="0" fontId="7" fillId="4" borderId="0">
      <alignment horizontal="center"/>
    </xf>
    <xf numFmtId="4" fontId="7" fillId="0" borderId="2">
      <alignment horizontal="right" vertical="top" shrinkToFit="1"/>
    </xf>
    <xf numFmtId="4" fontId="7" fillId="0" borderId="0">
      <alignment horizontal="right" shrinkToFit="1"/>
    </xf>
  </cellStyleXfs>
  <cellXfs count="41">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4" fontId="1" fillId="0" borderId="1" xfId="0" applyNumberFormat="1" applyFont="1" applyBorder="1" applyAlignment="1">
      <alignment horizontal="right" vertical="top" wrapText="1"/>
    </xf>
    <xf numFmtId="0" fontId="2" fillId="0" borderId="1" xfId="0" applyFont="1" applyBorder="1" applyAlignment="1">
      <alignment horizontal="center" vertical="center" wrapText="1"/>
    </xf>
    <xf numFmtId="0" fontId="2" fillId="0" borderId="1" xfId="0" applyFont="1" applyBorder="1" applyAlignment="1">
      <alignment horizontal="justify" wrapText="1"/>
    </xf>
    <xf numFmtId="4" fontId="2" fillId="0" borderId="1" xfId="0" applyNumberFormat="1" applyFont="1" applyBorder="1" applyAlignment="1">
      <alignment horizontal="right" vertical="top" wrapText="1"/>
    </xf>
    <xf numFmtId="0" fontId="2" fillId="0" borderId="0" xfId="0" applyFont="1" applyAlignment="1">
      <alignment wrapText="1"/>
    </xf>
    <xf numFmtId="4" fontId="1" fillId="5" borderId="1" xfId="0" applyNumberFormat="1" applyFont="1" applyFill="1" applyBorder="1" applyAlignment="1">
      <alignment horizontal="right" vertical="top" wrapText="1"/>
    </xf>
    <xf numFmtId="4" fontId="2" fillId="5" borderId="1" xfId="0" applyNumberFormat="1" applyFont="1" applyFill="1" applyBorder="1" applyAlignment="1">
      <alignment horizontal="right" vertical="top" wrapText="1"/>
    </xf>
    <xf numFmtId="0" fontId="1" fillId="5" borderId="0" xfId="0" applyFont="1" applyFill="1" applyAlignment="1">
      <alignment wrapText="1"/>
    </xf>
    <xf numFmtId="0" fontId="10" fillId="0" borderId="1" xfId="0" applyFont="1" applyFill="1" applyBorder="1" applyAlignment="1">
      <alignment horizontal="justify" vertical="top" wrapText="1"/>
    </xf>
    <xf numFmtId="4" fontId="1" fillId="0" borderId="1" xfId="0" applyNumberFormat="1" applyFont="1" applyFill="1" applyBorder="1" applyAlignment="1">
      <alignment horizontal="justify" vertical="top" wrapText="1"/>
    </xf>
    <xf numFmtId="4" fontId="2" fillId="0" borderId="1" xfId="0" applyNumberFormat="1" applyFont="1" applyFill="1" applyBorder="1" applyAlignment="1">
      <alignment horizontal="justify" vertical="top" wrapText="1"/>
    </xf>
    <xf numFmtId="4" fontId="1" fillId="0" borderId="1" xfId="0" applyNumberFormat="1" applyFont="1" applyFill="1" applyBorder="1" applyAlignment="1">
      <alignment horizontal="justify" vertical="center" wrapText="1"/>
    </xf>
    <xf numFmtId="4" fontId="10" fillId="0" borderId="1" xfId="0" applyNumberFormat="1" applyFont="1" applyFill="1" applyBorder="1" applyAlignment="1">
      <alignment horizontal="justify" vertical="top"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0" fontId="11" fillId="0" borderId="1" xfId="0" applyFont="1" applyBorder="1" applyAlignment="1">
      <alignment horizontal="center" vertical="center" wrapText="1"/>
    </xf>
    <xf numFmtId="4" fontId="1" fillId="0" borderId="0" xfId="0" applyNumberFormat="1" applyFont="1" applyAlignment="1">
      <alignment wrapText="1"/>
    </xf>
    <xf numFmtId="4" fontId="1" fillId="0" borderId="1"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3" xfId="0" applyFont="1" applyFill="1" applyBorder="1" applyAlignment="1">
      <alignment horizontal="justify" vertical="center" wrapText="1"/>
    </xf>
    <xf numFmtId="4" fontId="1" fillId="0" borderId="6" xfId="0" applyNumberFormat="1" applyFont="1" applyFill="1" applyBorder="1" applyAlignment="1">
      <alignment horizontal="right" vertical="top" wrapText="1"/>
    </xf>
    <xf numFmtId="4" fontId="1" fillId="0" borderId="6" xfId="0" applyNumberFormat="1" applyFont="1" applyBorder="1" applyAlignment="1">
      <alignment horizontal="right" vertical="top"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4" fontId="5" fillId="0" borderId="2" xfId="0" applyNumberFormat="1" applyFont="1" applyFill="1" applyBorder="1" applyAlignment="1">
      <alignment horizontal="right" vertical="top" wrapText="1"/>
    </xf>
    <xf numFmtId="4" fontId="4" fillId="0" borderId="2" xfId="0" applyNumberFormat="1" applyFont="1" applyFill="1" applyBorder="1" applyAlignment="1">
      <alignment horizontal="right" vertical="top" wrapText="1"/>
    </xf>
    <xf numFmtId="4" fontId="3" fillId="0" borderId="2" xfId="0" applyNumberFormat="1" applyFont="1" applyFill="1" applyBorder="1" applyAlignment="1">
      <alignment horizontal="right" vertical="top" wrapText="1"/>
    </xf>
    <xf numFmtId="4" fontId="5" fillId="0" borderId="3" xfId="0" applyNumberFormat="1" applyFont="1" applyFill="1" applyBorder="1" applyAlignment="1">
      <alignment horizontal="right" vertical="top" wrapText="1"/>
    </xf>
    <xf numFmtId="4" fontId="4" fillId="0"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4" fontId="3" fillId="0" borderId="3" xfId="0" applyNumberFormat="1" applyFont="1" applyFill="1" applyBorder="1" applyAlignment="1">
      <alignment horizontal="right" vertical="top" wrapText="1"/>
    </xf>
    <xf numFmtId="4" fontId="1" fillId="5" borderId="6" xfId="0" applyNumberFormat="1" applyFont="1" applyFill="1" applyBorder="1" applyAlignment="1">
      <alignment horizontal="right" vertical="top" wrapText="1"/>
    </xf>
    <xf numFmtId="0" fontId="1" fillId="0" borderId="0" xfId="0" applyFont="1" applyAlignment="1">
      <alignment horizontal="left" vertical="top" wrapText="1"/>
    </xf>
    <xf numFmtId="0" fontId="12" fillId="0" borderId="0" xfId="0" applyFont="1" applyAlignment="1">
      <alignment horizontal="center" vertical="center" wrapText="1"/>
    </xf>
  </cellXfs>
  <cellStyles count="26">
    <cellStyle name="br" xfId="18"/>
    <cellStyle name="col" xfId="17"/>
    <cellStyle name="style0" xfId="19"/>
    <cellStyle name="td" xfId="20"/>
    <cellStyle name="tr" xfId="16"/>
    <cellStyle name="xl21" xfId="21"/>
    <cellStyle name="xl22" xfId="8"/>
    <cellStyle name="xl23" xfId="9"/>
    <cellStyle name="xl24" xfId="12"/>
    <cellStyle name="xl25" xfId="14"/>
    <cellStyle name="xl26" xfId="2"/>
    <cellStyle name="xl27" xfId="4"/>
    <cellStyle name="xl28" xfId="5"/>
    <cellStyle name="xl29" xfId="6"/>
    <cellStyle name="xl30" xfId="7"/>
    <cellStyle name="xl31" xfId="13"/>
    <cellStyle name="xl32" xfId="3"/>
    <cellStyle name="xl33" xfId="15"/>
    <cellStyle name="xl34" xfId="10"/>
    <cellStyle name="xl35" xfId="22"/>
    <cellStyle name="xl36" xfId="11"/>
    <cellStyle name="xl37" xfId="23"/>
    <cellStyle name="xl38" xfId="24"/>
    <cellStyle name="xl39" xfId="25"/>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2"/>
  <sheetViews>
    <sheetView tabSelected="1" view="pageBreakPreview" zoomScaleSheetLayoutView="100" workbookViewId="0">
      <pane ySplit="3" topLeftCell="A4" activePane="bottomLeft" state="frozen"/>
      <selection pane="bottomLeft" activeCell="C4" sqref="C4:E4"/>
    </sheetView>
  </sheetViews>
  <sheetFormatPr defaultColWidth="9.140625" defaultRowHeight="15.75"/>
  <cols>
    <col min="1" max="1" width="9.140625" style="1"/>
    <col min="2" max="2" width="50.7109375" style="1" customWidth="1"/>
    <col min="3" max="3" width="23" style="1" customWidth="1"/>
    <col min="4" max="4" width="22.140625" style="1" customWidth="1"/>
    <col min="5" max="5" width="22" style="1" customWidth="1"/>
    <col min="6" max="6" width="21.85546875" style="1" customWidth="1"/>
    <col min="7" max="7" width="19.140625" style="1" customWidth="1"/>
    <col min="8" max="8" width="49.42578125" style="10" customWidth="1"/>
    <col min="9" max="16384" width="9.140625" style="1"/>
  </cols>
  <sheetData>
    <row r="1" spans="1:8" ht="29.25" customHeight="1">
      <c r="A1" s="40" t="s">
        <v>117</v>
      </c>
      <c r="B1" s="40"/>
      <c r="C1" s="40"/>
      <c r="D1" s="40"/>
      <c r="E1" s="40"/>
      <c r="F1" s="40"/>
      <c r="G1" s="40"/>
      <c r="H1" s="40"/>
    </row>
    <row r="2" spans="1:8">
      <c r="C2" s="10"/>
      <c r="D2" s="10"/>
      <c r="E2" s="10"/>
    </row>
    <row r="3" spans="1:8" ht="75">
      <c r="A3" s="2" t="s">
        <v>0</v>
      </c>
      <c r="B3" s="2" t="s">
        <v>1</v>
      </c>
      <c r="C3" s="20" t="s">
        <v>88</v>
      </c>
      <c r="D3" s="20" t="s">
        <v>87</v>
      </c>
      <c r="E3" s="20" t="s">
        <v>72</v>
      </c>
      <c r="F3" s="2" t="s">
        <v>2</v>
      </c>
      <c r="G3" s="2" t="s">
        <v>3</v>
      </c>
      <c r="H3" s="20" t="s">
        <v>73</v>
      </c>
    </row>
    <row r="4" spans="1:8" s="7" customFormat="1">
      <c r="A4" s="16" t="s">
        <v>38</v>
      </c>
      <c r="B4" s="17" t="s">
        <v>4</v>
      </c>
      <c r="C4" s="32">
        <f>SUM(C5:C12)</f>
        <v>115333842.96000001</v>
      </c>
      <c r="D4" s="32">
        <f t="shared" ref="D4:E4" si="0">SUM(D5:D12)</f>
        <v>132574565.48</v>
      </c>
      <c r="E4" s="32">
        <f t="shared" si="0"/>
        <v>126884406.66000001</v>
      </c>
      <c r="F4" s="6">
        <f t="shared" ref="F4:F42" si="1">E4/C4*100</f>
        <v>110.01489537117561</v>
      </c>
      <c r="G4" s="6">
        <f t="shared" ref="G4:G44" si="2">E4/D4*100</f>
        <v>95.707955896820636</v>
      </c>
      <c r="H4" s="13"/>
    </row>
    <row r="5" spans="1:8" ht="47.25">
      <c r="A5" s="18" t="s">
        <v>39</v>
      </c>
      <c r="B5" s="19" t="s">
        <v>5</v>
      </c>
      <c r="C5" s="31">
        <v>2227552.6</v>
      </c>
      <c r="D5" s="31">
        <v>2603995.6</v>
      </c>
      <c r="E5" s="31">
        <v>2603995.6</v>
      </c>
      <c r="F5" s="3">
        <f t="shared" si="1"/>
        <v>116.89939891879546</v>
      </c>
      <c r="G5" s="3">
        <f t="shared" si="2"/>
        <v>100</v>
      </c>
      <c r="H5" s="12" t="s">
        <v>93</v>
      </c>
    </row>
    <row r="6" spans="1:8" ht="63">
      <c r="A6" s="18" t="s">
        <v>40</v>
      </c>
      <c r="B6" s="19" t="s">
        <v>6</v>
      </c>
      <c r="C6" s="31">
        <v>2928809.61</v>
      </c>
      <c r="D6" s="31">
        <v>3417697.23</v>
      </c>
      <c r="E6" s="31">
        <v>3417697.23</v>
      </c>
      <c r="F6" s="22">
        <f t="shared" si="1"/>
        <v>116.69236601555674</v>
      </c>
      <c r="G6" s="3">
        <f t="shared" si="2"/>
        <v>100</v>
      </c>
      <c r="H6" s="12" t="s">
        <v>91</v>
      </c>
    </row>
    <row r="7" spans="1:8" ht="89.25" customHeight="1">
      <c r="A7" s="18" t="s">
        <v>41</v>
      </c>
      <c r="B7" s="19" t="s">
        <v>7</v>
      </c>
      <c r="C7" s="31">
        <v>14436596.859999999</v>
      </c>
      <c r="D7" s="31">
        <v>16025480.98</v>
      </c>
      <c r="E7" s="31">
        <v>16025480.98</v>
      </c>
      <c r="F7" s="22">
        <f t="shared" si="1"/>
        <v>111.0059464526739</v>
      </c>
      <c r="G7" s="3">
        <f t="shared" si="2"/>
        <v>100</v>
      </c>
      <c r="H7" s="12" t="s">
        <v>92</v>
      </c>
    </row>
    <row r="8" spans="1:8">
      <c r="A8" s="18" t="s">
        <v>42</v>
      </c>
      <c r="B8" s="19" t="s">
        <v>8</v>
      </c>
      <c r="C8" s="31">
        <v>131468</v>
      </c>
      <c r="D8" s="31">
        <v>131468</v>
      </c>
      <c r="E8" s="31">
        <v>131468</v>
      </c>
      <c r="F8" s="3">
        <f t="shared" si="1"/>
        <v>100</v>
      </c>
      <c r="G8" s="3">
        <f t="shared" si="2"/>
        <v>100</v>
      </c>
      <c r="H8" s="12"/>
    </row>
    <row r="9" spans="1:8" ht="94.5">
      <c r="A9" s="18" t="s">
        <v>43</v>
      </c>
      <c r="B9" s="19" t="s">
        <v>9</v>
      </c>
      <c r="C9" s="31">
        <v>16979902.420000002</v>
      </c>
      <c r="D9" s="31">
        <v>17989495.739999998</v>
      </c>
      <c r="E9" s="31">
        <v>17986897.809999999</v>
      </c>
      <c r="F9" s="3">
        <f t="shared" si="1"/>
        <v>105.93051340986443</v>
      </c>
      <c r="G9" s="3">
        <f t="shared" si="2"/>
        <v>99.9855586280041</v>
      </c>
      <c r="H9" s="12" t="s">
        <v>98</v>
      </c>
    </row>
    <row r="10" spans="1:8" ht="87.75" customHeight="1">
      <c r="A10" s="18" t="s">
        <v>44</v>
      </c>
      <c r="B10" s="19" t="s">
        <v>10</v>
      </c>
      <c r="C10" s="31">
        <v>0</v>
      </c>
      <c r="D10" s="31">
        <v>0</v>
      </c>
      <c r="E10" s="31">
        <v>0</v>
      </c>
      <c r="F10" s="3">
        <v>0</v>
      </c>
      <c r="G10" s="3">
        <v>0</v>
      </c>
      <c r="H10" s="14"/>
    </row>
    <row r="11" spans="1:8" ht="173.25">
      <c r="A11" s="18" t="s">
        <v>45</v>
      </c>
      <c r="B11" s="19" t="s">
        <v>11</v>
      </c>
      <c r="C11" s="31">
        <v>700000</v>
      </c>
      <c r="D11" s="31">
        <v>5153316.09</v>
      </c>
      <c r="E11" s="31">
        <v>0</v>
      </c>
      <c r="F11" s="3">
        <f t="shared" si="1"/>
        <v>0</v>
      </c>
      <c r="G11" s="3">
        <f t="shared" si="2"/>
        <v>0</v>
      </c>
      <c r="H11" s="12" t="s">
        <v>94</v>
      </c>
    </row>
    <row r="12" spans="1:8" ht="158.25" customHeight="1">
      <c r="A12" s="18" t="s">
        <v>46</v>
      </c>
      <c r="B12" s="19" t="s">
        <v>12</v>
      </c>
      <c r="C12" s="31">
        <v>77929513.469999999</v>
      </c>
      <c r="D12" s="31">
        <v>87253111.840000004</v>
      </c>
      <c r="E12" s="31">
        <v>86718867.040000007</v>
      </c>
      <c r="F12" s="22">
        <f t="shared" si="1"/>
        <v>111.2785941790636</v>
      </c>
      <c r="G12" s="3">
        <f t="shared" si="2"/>
        <v>99.387706880896502</v>
      </c>
      <c r="H12" s="12" t="s">
        <v>95</v>
      </c>
    </row>
    <row r="13" spans="1:8" ht="53.25" customHeight="1">
      <c r="A13" s="16" t="s">
        <v>74</v>
      </c>
      <c r="B13" s="17" t="s">
        <v>75</v>
      </c>
      <c r="C13" s="32">
        <f>C14</f>
        <v>1037742</v>
      </c>
      <c r="D13" s="32">
        <v>1100382</v>
      </c>
      <c r="E13" s="32">
        <v>1100382</v>
      </c>
      <c r="F13" s="23">
        <f>E13/C13*100</f>
        <v>106.03618240371884</v>
      </c>
      <c r="G13" s="6">
        <v>100</v>
      </c>
      <c r="H13" s="12"/>
    </row>
    <row r="14" spans="1:8" ht="96.75" customHeight="1">
      <c r="A14" s="18" t="s">
        <v>76</v>
      </c>
      <c r="B14" s="19" t="s">
        <v>77</v>
      </c>
      <c r="C14" s="31">
        <v>1037742</v>
      </c>
      <c r="D14" s="31">
        <v>1100382</v>
      </c>
      <c r="E14" s="31">
        <v>1100382</v>
      </c>
      <c r="F14" s="22">
        <f>E14/C14*100</f>
        <v>106.03618240371884</v>
      </c>
      <c r="G14" s="3">
        <v>100</v>
      </c>
      <c r="H14" s="12" t="s">
        <v>96</v>
      </c>
    </row>
    <row r="15" spans="1:8" s="7" customFormat="1" ht="31.5">
      <c r="A15" s="16" t="s">
        <v>47</v>
      </c>
      <c r="B15" s="17" t="s">
        <v>13</v>
      </c>
      <c r="C15" s="32">
        <f>SUM(C16:C16)</f>
        <v>1906190</v>
      </c>
      <c r="D15" s="32">
        <f>SUM(D16:D16)</f>
        <v>85927352.879999995</v>
      </c>
      <c r="E15" s="32">
        <f>SUM(E16:E16)</f>
        <v>80660977.549999997</v>
      </c>
      <c r="F15" s="6">
        <f t="shared" si="1"/>
        <v>4231.5287327076521</v>
      </c>
      <c r="G15" s="6">
        <f t="shared" si="2"/>
        <v>93.871130491643754</v>
      </c>
      <c r="H15" s="13"/>
    </row>
    <row r="16" spans="1:8" ht="127.5" customHeight="1">
      <c r="A16" s="18" t="s">
        <v>78</v>
      </c>
      <c r="B16" s="19" t="s">
        <v>86</v>
      </c>
      <c r="C16" s="31">
        <v>1906190</v>
      </c>
      <c r="D16" s="31">
        <v>85927352.879999995</v>
      </c>
      <c r="E16" s="31">
        <v>80660977.549999997</v>
      </c>
      <c r="F16" s="22">
        <f>E16/C16*100</f>
        <v>4231.5287327076521</v>
      </c>
      <c r="G16" s="3">
        <f>E16/D16*100</f>
        <v>93.871130491643754</v>
      </c>
      <c r="H16" s="12" t="s">
        <v>97</v>
      </c>
    </row>
    <row r="17" spans="1:8" s="7" customFormat="1">
      <c r="A17" s="16" t="s">
        <v>48</v>
      </c>
      <c r="B17" s="17" t="s">
        <v>14</v>
      </c>
      <c r="C17" s="32">
        <f>SUM(C18:C22)</f>
        <v>36794089.719999999</v>
      </c>
      <c r="D17" s="32">
        <f t="shared" ref="D17:E17" si="3">SUM(D18:D22)</f>
        <v>40066961.939999998</v>
      </c>
      <c r="E17" s="32">
        <f t="shared" si="3"/>
        <v>25656677.52</v>
      </c>
      <c r="F17" s="6">
        <f t="shared" si="1"/>
        <v>69.730431477569383</v>
      </c>
      <c r="G17" s="6">
        <f t="shared" si="2"/>
        <v>64.034496946438551</v>
      </c>
      <c r="H17" s="13"/>
    </row>
    <row r="18" spans="1:8" ht="94.5">
      <c r="A18" s="18" t="s">
        <v>49</v>
      </c>
      <c r="B18" s="19" t="s">
        <v>15</v>
      </c>
      <c r="C18" s="31">
        <v>193140.73</v>
      </c>
      <c r="D18" s="31">
        <v>986036.07</v>
      </c>
      <c r="E18" s="31">
        <v>800832.34</v>
      </c>
      <c r="F18" s="22">
        <f t="shared" si="1"/>
        <v>414.63669522218322</v>
      </c>
      <c r="G18" s="3">
        <f t="shared" si="2"/>
        <v>81.217347353226131</v>
      </c>
      <c r="H18" s="12" t="s">
        <v>99</v>
      </c>
    </row>
    <row r="19" spans="1:8">
      <c r="A19" s="18" t="s">
        <v>50</v>
      </c>
      <c r="B19" s="19" t="s">
        <v>16</v>
      </c>
      <c r="C19" s="31">
        <v>0</v>
      </c>
      <c r="D19" s="31">
        <v>0</v>
      </c>
      <c r="E19" s="31">
        <v>0</v>
      </c>
      <c r="F19" s="22">
        <v>0</v>
      </c>
      <c r="G19" s="3">
        <v>0</v>
      </c>
      <c r="H19" s="12"/>
    </row>
    <row r="20" spans="1:8">
      <c r="A20" s="18" t="s">
        <v>51</v>
      </c>
      <c r="B20" s="19" t="s">
        <v>17</v>
      </c>
      <c r="C20" s="31">
        <v>3387.08</v>
      </c>
      <c r="D20" s="31">
        <v>3387.08</v>
      </c>
      <c r="E20" s="31">
        <v>0</v>
      </c>
      <c r="F20" s="22">
        <f>E20/C20*100</f>
        <v>0</v>
      </c>
      <c r="G20" s="3">
        <v>0</v>
      </c>
      <c r="H20" s="12"/>
    </row>
    <row r="21" spans="1:8" s="7" customFormat="1" ht="110.25">
      <c r="A21" s="18" t="s">
        <v>52</v>
      </c>
      <c r="B21" s="19" t="s">
        <v>18</v>
      </c>
      <c r="C21" s="31">
        <v>34470000</v>
      </c>
      <c r="D21" s="31">
        <v>38771538.789999999</v>
      </c>
      <c r="E21" s="31">
        <v>24549845.18</v>
      </c>
      <c r="F21" s="22">
        <f t="shared" si="1"/>
        <v>71.220902756019726</v>
      </c>
      <c r="G21" s="3">
        <f t="shared" si="2"/>
        <v>63.319243822047952</v>
      </c>
      <c r="H21" s="11" t="s">
        <v>100</v>
      </c>
    </row>
    <row r="22" spans="1:8" ht="79.150000000000006" customHeight="1">
      <c r="A22" s="18" t="s">
        <v>53</v>
      </c>
      <c r="B22" s="19" t="s">
        <v>19</v>
      </c>
      <c r="C22" s="31">
        <v>2127561.91</v>
      </c>
      <c r="D22" s="31">
        <v>306000</v>
      </c>
      <c r="E22" s="31">
        <v>306000</v>
      </c>
      <c r="F22" s="22">
        <f t="shared" si="1"/>
        <v>14.382660197183167</v>
      </c>
      <c r="G22" s="3">
        <f t="shared" si="2"/>
        <v>100</v>
      </c>
      <c r="H22" s="11" t="s">
        <v>101</v>
      </c>
    </row>
    <row r="23" spans="1:8" s="7" customFormat="1" ht="18" customHeight="1">
      <c r="A23" s="16" t="s">
        <v>54</v>
      </c>
      <c r="B23" s="17" t="s">
        <v>20</v>
      </c>
      <c r="C23" s="32">
        <f>SUM(C24:C26)</f>
        <v>24552703.68</v>
      </c>
      <c r="D23" s="32">
        <f t="shared" ref="D23:E23" si="4">SUM(D24:D26)</f>
        <v>53146168.019999996</v>
      </c>
      <c r="E23" s="32">
        <f t="shared" si="4"/>
        <v>48975787.480000004</v>
      </c>
      <c r="F23" s="6">
        <f t="shared" si="1"/>
        <v>199.47207492221892</v>
      </c>
      <c r="G23" s="6">
        <f t="shared" si="2"/>
        <v>92.152998616136188</v>
      </c>
      <c r="H23" s="13"/>
    </row>
    <row r="24" spans="1:8" ht="173.25">
      <c r="A24" s="18" t="s">
        <v>55</v>
      </c>
      <c r="B24" s="19" t="s">
        <v>21</v>
      </c>
      <c r="C24" s="31">
        <v>1000000</v>
      </c>
      <c r="D24" s="31">
        <v>9819965.6400000006</v>
      </c>
      <c r="E24" s="31">
        <v>6405576.5599999996</v>
      </c>
      <c r="F24" s="22">
        <f t="shared" si="1"/>
        <v>640.55765599999995</v>
      </c>
      <c r="G24" s="3">
        <f t="shared" si="2"/>
        <v>65.230132108690341</v>
      </c>
      <c r="H24" s="11" t="s">
        <v>103</v>
      </c>
    </row>
    <row r="25" spans="1:8" ht="128.44999999999999" customHeight="1">
      <c r="A25" s="18" t="s">
        <v>56</v>
      </c>
      <c r="B25" s="19" t="s">
        <v>22</v>
      </c>
      <c r="C25" s="31">
        <v>3212935.11</v>
      </c>
      <c r="D25" s="31">
        <v>24223511.899999999</v>
      </c>
      <c r="E25" s="31">
        <v>23749888.690000001</v>
      </c>
      <c r="F25" s="22">
        <f t="shared" si="1"/>
        <v>739.19602721139302</v>
      </c>
      <c r="G25" s="3">
        <f t="shared" si="2"/>
        <v>98.044778924066762</v>
      </c>
      <c r="H25" s="11" t="s">
        <v>102</v>
      </c>
    </row>
    <row r="26" spans="1:8" ht="63">
      <c r="A26" s="18" t="s">
        <v>57</v>
      </c>
      <c r="B26" s="19" t="s">
        <v>23</v>
      </c>
      <c r="C26" s="31">
        <v>20339768.57</v>
      </c>
      <c r="D26" s="31">
        <v>19102690.48</v>
      </c>
      <c r="E26" s="31">
        <v>18820322.23</v>
      </c>
      <c r="F26" s="22">
        <f t="shared" si="1"/>
        <v>92.529677342341571</v>
      </c>
      <c r="G26" s="3">
        <f t="shared" si="2"/>
        <v>98.521840416690878</v>
      </c>
      <c r="H26" s="11" t="s">
        <v>104</v>
      </c>
    </row>
    <row r="27" spans="1:8" s="7" customFormat="1">
      <c r="A27" s="16" t="s">
        <v>58</v>
      </c>
      <c r="B27" s="17" t="s">
        <v>24</v>
      </c>
      <c r="C27" s="32">
        <f>SUM(C28:C32)</f>
        <v>315817617.5</v>
      </c>
      <c r="D27" s="32">
        <f t="shared" ref="D27:E27" si="5">SUM(D28:D32)</f>
        <v>321774717.26999998</v>
      </c>
      <c r="E27" s="32">
        <f t="shared" si="5"/>
        <v>321338916.28999996</v>
      </c>
      <c r="F27" s="6">
        <f t="shared" si="1"/>
        <v>101.74825547532981</v>
      </c>
      <c r="G27" s="6">
        <f t="shared" si="2"/>
        <v>99.864563324397437</v>
      </c>
      <c r="H27" s="13"/>
    </row>
    <row r="28" spans="1:8" s="7" customFormat="1" ht="110.25" customHeight="1">
      <c r="A28" s="18" t="s">
        <v>59</v>
      </c>
      <c r="B28" s="19" t="s">
        <v>25</v>
      </c>
      <c r="C28" s="31">
        <v>66535169.68</v>
      </c>
      <c r="D28" s="31">
        <v>58156090.939999998</v>
      </c>
      <c r="E28" s="31">
        <v>58156090.939999998</v>
      </c>
      <c r="F28" s="8">
        <f t="shared" si="1"/>
        <v>87.406541863049171</v>
      </c>
      <c r="G28" s="3">
        <f t="shared" si="2"/>
        <v>100</v>
      </c>
      <c r="H28" s="12" t="s">
        <v>112</v>
      </c>
    </row>
    <row r="29" spans="1:8" ht="271.5" customHeight="1">
      <c r="A29" s="18" t="s">
        <v>60</v>
      </c>
      <c r="B29" s="19" t="s">
        <v>26</v>
      </c>
      <c r="C29" s="31">
        <v>210640203.77000001</v>
      </c>
      <c r="D29" s="31">
        <v>221192905.93000001</v>
      </c>
      <c r="E29" s="31">
        <v>220876022.06</v>
      </c>
      <c r="F29" s="22">
        <f t="shared" si="1"/>
        <v>104.85938491646</v>
      </c>
      <c r="G29" s="3">
        <f t="shared" si="2"/>
        <v>99.856738683065942</v>
      </c>
      <c r="H29" s="11" t="s">
        <v>105</v>
      </c>
    </row>
    <row r="30" spans="1:8" ht="110.25">
      <c r="A30" s="18" t="s">
        <v>61</v>
      </c>
      <c r="B30" s="19" t="s">
        <v>27</v>
      </c>
      <c r="C30" s="31">
        <v>21623873.109999999</v>
      </c>
      <c r="D30" s="31">
        <v>23890916.359999999</v>
      </c>
      <c r="E30" s="31">
        <v>23890635.710000001</v>
      </c>
      <c r="F30" s="22">
        <f t="shared" si="1"/>
        <v>110.48268544894361</v>
      </c>
      <c r="G30" s="3">
        <f t="shared" si="2"/>
        <v>99.998825285745554</v>
      </c>
      <c r="H30" s="12" t="s">
        <v>106</v>
      </c>
    </row>
    <row r="31" spans="1:8" ht="88.15" customHeight="1">
      <c r="A31" s="18" t="s">
        <v>62</v>
      </c>
      <c r="B31" s="19" t="s">
        <v>28</v>
      </c>
      <c r="C31" s="31">
        <v>1827787.5</v>
      </c>
      <c r="D31" s="31">
        <v>1830619.02</v>
      </c>
      <c r="E31" s="31">
        <v>1734619.02</v>
      </c>
      <c r="F31" s="22">
        <f t="shared" si="1"/>
        <v>94.902663466075794</v>
      </c>
      <c r="G31" s="3">
        <f t="shared" si="2"/>
        <v>94.755872251343703</v>
      </c>
      <c r="H31" s="15" t="s">
        <v>107</v>
      </c>
    </row>
    <row r="32" spans="1:8" s="7" customFormat="1" ht="93.6" customHeight="1">
      <c r="A32" s="18" t="s">
        <v>63</v>
      </c>
      <c r="B32" s="19" t="s">
        <v>29</v>
      </c>
      <c r="C32" s="31">
        <v>15190583.439999999</v>
      </c>
      <c r="D32" s="31">
        <v>16704185.02</v>
      </c>
      <c r="E32" s="31">
        <v>16681548.560000001</v>
      </c>
      <c r="F32" s="22">
        <f t="shared" si="1"/>
        <v>109.81506158660093</v>
      </c>
      <c r="G32" s="3">
        <f t="shared" si="2"/>
        <v>99.864486295063799</v>
      </c>
      <c r="H32" s="12" t="s">
        <v>108</v>
      </c>
    </row>
    <row r="33" spans="1:8" s="7" customFormat="1">
      <c r="A33" s="16" t="s">
        <v>64</v>
      </c>
      <c r="B33" s="17" t="s">
        <v>30</v>
      </c>
      <c r="C33" s="32">
        <f>SUM(C34:C34)</f>
        <v>22806337.399999999</v>
      </c>
      <c r="D33" s="32">
        <f>SUM(D34:D34)</f>
        <v>27419527.109999999</v>
      </c>
      <c r="E33" s="32">
        <f>SUM(E34:E34)</f>
        <v>27419527.109999999</v>
      </c>
      <c r="F33" s="9">
        <f t="shared" si="1"/>
        <v>120.22766579784093</v>
      </c>
      <c r="G33" s="6">
        <f t="shared" si="2"/>
        <v>100</v>
      </c>
      <c r="H33" s="12"/>
    </row>
    <row r="34" spans="1:8" ht="158.44999999999999" customHeight="1">
      <c r="A34" s="18" t="s">
        <v>65</v>
      </c>
      <c r="B34" s="19" t="s">
        <v>31</v>
      </c>
      <c r="C34" s="31">
        <v>22806337.399999999</v>
      </c>
      <c r="D34" s="31">
        <v>27419527.109999999</v>
      </c>
      <c r="E34" s="33">
        <v>27419527.109999999</v>
      </c>
      <c r="F34" s="22">
        <f t="shared" si="1"/>
        <v>120.22766579784093</v>
      </c>
      <c r="G34" s="3">
        <f t="shared" si="2"/>
        <v>100</v>
      </c>
      <c r="H34" s="12" t="s">
        <v>109</v>
      </c>
    </row>
    <row r="35" spans="1:8" s="7" customFormat="1">
      <c r="A35" s="16" t="s">
        <v>66</v>
      </c>
      <c r="B35" s="17" t="s">
        <v>32</v>
      </c>
      <c r="C35" s="32">
        <f>SUM(C36:C38)</f>
        <v>40533674.640000001</v>
      </c>
      <c r="D35" s="32">
        <f>SUM(D36:D39)</f>
        <v>34148743.079999998</v>
      </c>
      <c r="E35" s="32">
        <f>SUM(E36:E39)</f>
        <v>33982121.229999997</v>
      </c>
      <c r="F35" s="9">
        <f t="shared" si="1"/>
        <v>83.836764201154594</v>
      </c>
      <c r="G35" s="6">
        <f t="shared" si="2"/>
        <v>99.512070328299757</v>
      </c>
      <c r="H35" s="13"/>
    </row>
    <row r="36" spans="1:8" ht="47.25">
      <c r="A36" s="18" t="s">
        <v>67</v>
      </c>
      <c r="B36" s="19" t="s">
        <v>33</v>
      </c>
      <c r="C36" s="31">
        <v>760250</v>
      </c>
      <c r="D36" s="31">
        <v>1116146.21</v>
      </c>
      <c r="E36" s="31">
        <v>1116146.21</v>
      </c>
      <c r="F36" s="22">
        <f t="shared" si="1"/>
        <v>146.81304965471884</v>
      </c>
      <c r="G36" s="3">
        <f t="shared" si="2"/>
        <v>100</v>
      </c>
      <c r="H36" s="15" t="s">
        <v>110</v>
      </c>
    </row>
    <row r="37" spans="1:8" ht="78.75">
      <c r="A37" s="18" t="s">
        <v>68</v>
      </c>
      <c r="B37" s="19" t="s">
        <v>79</v>
      </c>
      <c r="C37" s="31">
        <v>3753163.23</v>
      </c>
      <c r="D37" s="31">
        <v>2181593</v>
      </c>
      <c r="E37" s="31">
        <v>2181593</v>
      </c>
      <c r="F37" s="22">
        <f t="shared" si="1"/>
        <v>58.126781765364356</v>
      </c>
      <c r="G37" s="3">
        <f t="shared" si="2"/>
        <v>100</v>
      </c>
      <c r="H37" s="15" t="s">
        <v>111</v>
      </c>
    </row>
    <row r="38" spans="1:8" s="7" customFormat="1" ht="173.25">
      <c r="A38" s="18" t="s">
        <v>69</v>
      </c>
      <c r="B38" s="19" t="s">
        <v>34</v>
      </c>
      <c r="C38" s="31">
        <v>36020261.409999996</v>
      </c>
      <c r="D38" s="31">
        <v>30851003.870000001</v>
      </c>
      <c r="E38" s="31">
        <v>30684382.02</v>
      </c>
      <c r="F38" s="22">
        <f t="shared" si="1"/>
        <v>85.186450122434039</v>
      </c>
      <c r="G38" s="3">
        <f t="shared" si="2"/>
        <v>99.459914333089088</v>
      </c>
      <c r="H38" s="12" t="s">
        <v>115</v>
      </c>
    </row>
    <row r="39" spans="1:8" s="7" customFormat="1">
      <c r="A39" s="18" t="s">
        <v>84</v>
      </c>
      <c r="B39" s="19" t="s">
        <v>85</v>
      </c>
      <c r="C39" s="31">
        <v>0</v>
      </c>
      <c r="D39" s="31">
        <v>0</v>
      </c>
      <c r="E39" s="31">
        <v>0</v>
      </c>
      <c r="F39" s="22">
        <v>0</v>
      </c>
      <c r="G39" s="3">
        <v>0</v>
      </c>
      <c r="H39" s="12"/>
    </row>
    <row r="40" spans="1:8" s="7" customFormat="1">
      <c r="A40" s="16" t="s">
        <v>70</v>
      </c>
      <c r="B40" s="17" t="s">
        <v>35</v>
      </c>
      <c r="C40" s="32">
        <f>C41+C42</f>
        <v>5986956.1500000004</v>
      </c>
      <c r="D40" s="32">
        <f>D41+D42</f>
        <v>11213230.67</v>
      </c>
      <c r="E40" s="32">
        <f>E41+E42</f>
        <v>11213230.67</v>
      </c>
      <c r="F40" s="9">
        <f t="shared" si="1"/>
        <v>187.29435107020117</v>
      </c>
      <c r="G40" s="6">
        <f t="shared" si="2"/>
        <v>100</v>
      </c>
      <c r="H40" s="13"/>
    </row>
    <row r="41" spans="1:8" s="7" customFormat="1" ht="31.5">
      <c r="A41" s="16" t="s">
        <v>89</v>
      </c>
      <c r="B41" s="26" t="s">
        <v>90</v>
      </c>
      <c r="C41" s="37">
        <v>876000</v>
      </c>
      <c r="D41" s="37">
        <v>484519.04</v>
      </c>
      <c r="E41" s="37">
        <v>484519.04</v>
      </c>
      <c r="F41" s="38">
        <f>E41/C41*100</f>
        <v>55.310392694063928</v>
      </c>
      <c r="G41" s="28">
        <f>E41/D41*100</f>
        <v>100</v>
      </c>
      <c r="H41" s="12" t="s">
        <v>116</v>
      </c>
    </row>
    <row r="42" spans="1:8" s="7" customFormat="1" ht="175.9" customHeight="1">
      <c r="A42" s="18" t="s">
        <v>71</v>
      </c>
      <c r="B42" s="26" t="s">
        <v>36</v>
      </c>
      <c r="C42" s="34">
        <v>5110956.1500000004</v>
      </c>
      <c r="D42" s="34">
        <v>10728711.630000001</v>
      </c>
      <c r="E42" s="34">
        <v>10728711.630000001</v>
      </c>
      <c r="F42" s="27">
        <f t="shared" si="1"/>
        <v>209.91593970141969</v>
      </c>
      <c r="G42" s="28">
        <f t="shared" si="2"/>
        <v>100</v>
      </c>
      <c r="H42" s="12" t="s">
        <v>113</v>
      </c>
    </row>
    <row r="43" spans="1:8" s="7" customFormat="1" ht="50.45" customHeight="1">
      <c r="A43" s="25" t="s">
        <v>80</v>
      </c>
      <c r="B43" s="29" t="s">
        <v>81</v>
      </c>
      <c r="C43" s="35">
        <f>C44</f>
        <v>2500000</v>
      </c>
      <c r="D43" s="35">
        <v>3452864.46</v>
      </c>
      <c r="E43" s="35">
        <v>3452864.46</v>
      </c>
      <c r="F43" s="23">
        <f>E43/C43*100</f>
        <v>138.1145784</v>
      </c>
      <c r="G43" s="6">
        <f t="shared" si="2"/>
        <v>100</v>
      </c>
      <c r="H43" s="12" t="s">
        <v>114</v>
      </c>
    </row>
    <row r="44" spans="1:8" s="7" customFormat="1" ht="37.9" customHeight="1">
      <c r="A44" s="24" t="s">
        <v>82</v>
      </c>
      <c r="B44" s="30" t="s">
        <v>83</v>
      </c>
      <c r="C44" s="36">
        <v>2500000</v>
      </c>
      <c r="D44" s="36">
        <v>3452864.46</v>
      </c>
      <c r="E44" s="36">
        <v>3452864.46</v>
      </c>
      <c r="F44" s="22">
        <f>E44/C44*100</f>
        <v>138.1145784</v>
      </c>
      <c r="G44" s="3">
        <f t="shared" si="2"/>
        <v>100</v>
      </c>
      <c r="H44" s="12" t="s">
        <v>114</v>
      </c>
    </row>
    <row r="45" spans="1:8" s="7" customFormat="1">
      <c r="A45" s="4"/>
      <c r="B45" s="5" t="s">
        <v>37</v>
      </c>
      <c r="C45" s="6">
        <f>C4+C13+C15+C17+C23+C27+C33+C35+C40+C43</f>
        <v>567269154.04999995</v>
      </c>
      <c r="D45" s="6">
        <f>D4+D13+D15+D17+D23+D27+D33+D35+D40+D43</f>
        <v>710824512.90999997</v>
      </c>
      <c r="E45" s="6">
        <f>E4+E13+E15+E17+E23+E27+E33+E35+E40+E43</f>
        <v>680684890.97000003</v>
      </c>
      <c r="F45" s="6">
        <f t="shared" ref="F45" si="6">E45/C45*100</f>
        <v>119.99328468863008</v>
      </c>
      <c r="G45" s="6">
        <f t="shared" ref="G45" si="7">E45/D45*100</f>
        <v>95.759906785345208</v>
      </c>
      <c r="H45" s="13"/>
    </row>
    <row r="47" spans="1:8">
      <c r="A47" s="39"/>
      <c r="B47" s="39"/>
      <c r="C47" s="39"/>
      <c r="D47" s="39"/>
      <c r="E47" s="39"/>
      <c r="F47" s="39"/>
      <c r="G47" s="39"/>
      <c r="H47" s="39"/>
    </row>
    <row r="48" spans="1:8">
      <c r="A48" s="39"/>
      <c r="B48" s="39"/>
      <c r="C48" s="39"/>
      <c r="D48" s="39"/>
      <c r="E48" s="39"/>
      <c r="F48" s="39"/>
      <c r="G48" s="39"/>
      <c r="H48" s="39"/>
    </row>
    <row r="49" spans="1:8" ht="23.25" customHeight="1">
      <c r="A49" s="39"/>
      <c r="B49" s="39"/>
      <c r="C49" s="39"/>
      <c r="D49" s="39"/>
      <c r="E49" s="39"/>
      <c r="F49" s="39"/>
      <c r="G49" s="39"/>
      <c r="H49" s="39"/>
    </row>
    <row r="50" spans="1:8" ht="20.25" customHeight="1">
      <c r="A50" s="39"/>
      <c r="B50" s="39"/>
      <c r="C50" s="39"/>
      <c r="D50" s="39"/>
      <c r="E50" s="39"/>
      <c r="F50" s="39"/>
      <c r="G50" s="39"/>
      <c r="H50" s="39"/>
    </row>
    <row r="51" spans="1:8" ht="57" customHeight="1">
      <c r="A51" s="39"/>
      <c r="B51" s="39"/>
      <c r="C51" s="39"/>
      <c r="D51" s="39"/>
      <c r="E51" s="39"/>
      <c r="F51" s="39"/>
      <c r="G51" s="39"/>
      <c r="H51" s="39"/>
    </row>
    <row r="52" spans="1:8">
      <c r="C52" s="21"/>
      <c r="D52" s="21"/>
    </row>
  </sheetData>
  <mergeCells count="6">
    <mergeCell ref="A51:H51"/>
    <mergeCell ref="A1:H1"/>
    <mergeCell ref="A47:H47"/>
    <mergeCell ref="A48:H48"/>
    <mergeCell ref="A49:H49"/>
    <mergeCell ref="A50:H50"/>
  </mergeCells>
  <pageMargins left="0.70866141732283472" right="0.17"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2023-03-29T02:32:31Z</dcterms:modified>
</cp:coreProperties>
</file>