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Перв. бюджет" sheetId="3" r:id="rId1"/>
  </sheets>
  <calcPr calcId="124519"/>
</workbook>
</file>

<file path=xl/calcChain.xml><?xml version="1.0" encoding="utf-8"?>
<calcChain xmlns="http://schemas.openxmlformats.org/spreadsheetml/2006/main">
  <c r="K15" i="3"/>
  <c r="G21" l="1"/>
  <c r="K24"/>
  <c r="G24"/>
  <c r="K31"/>
  <c r="K23"/>
  <c r="K22"/>
  <c r="K14"/>
  <c r="K30"/>
  <c r="K13"/>
  <c r="K25"/>
  <c r="G15"/>
  <c r="G16"/>
  <c r="K16"/>
  <c r="G17"/>
  <c r="K17"/>
  <c r="G18"/>
  <c r="K18"/>
  <c r="K19"/>
  <c r="K20"/>
  <c r="K21"/>
  <c r="G27"/>
  <c r="K27"/>
  <c r="G28"/>
  <c r="K28"/>
  <c r="G29"/>
  <c r="G33"/>
  <c r="K29"/>
  <c r="G32"/>
  <c r="K32"/>
  <c r="K33"/>
  <c r="G25"/>
</calcChain>
</file>

<file path=xl/sharedStrings.xml><?xml version="1.0" encoding="utf-8"?>
<sst xmlns="http://schemas.openxmlformats.org/spreadsheetml/2006/main" count="38" uniqueCount="36">
  <si>
    <t>№ п/п</t>
  </si>
  <si>
    <t>адрес</t>
  </si>
  <si>
    <t>площадь, кв.м.</t>
  </si>
  <si>
    <t>ГВС</t>
  </si>
  <si>
    <t>Отопление</t>
  </si>
  <si>
    <t>тариф ГВС январь-май</t>
  </si>
  <si>
    <t>тариф ГВС  октябрь-декабрь</t>
  </si>
  <si>
    <t>г/кал за 1 месяц</t>
  </si>
  <si>
    <t>Начисл., руб. (с НДС)</t>
  </si>
  <si>
    <t>Тариф отопление  январь-май</t>
  </si>
  <si>
    <t>Тариф отопление  октябрь-декабрь</t>
  </si>
  <si>
    <t>Начисл., руб.(с НДС)</t>
  </si>
  <si>
    <t>Жилые помещения</t>
  </si>
  <si>
    <t>Глазковка, ул.Молодежная, д.9, кв.2</t>
  </si>
  <si>
    <t>Преображение, ул.Путинцева, д.4,кв.18</t>
  </si>
  <si>
    <t>Преображение, ул.Путинцева, д.4,кв.23</t>
  </si>
  <si>
    <t>Преображение, ул.Путинцева, д.4,кв.33</t>
  </si>
  <si>
    <t>Преображение, ул.Путинцева, д.4,кв.54</t>
  </si>
  <si>
    <t>Преображение,ул. Сейнерная, д.2, кв.3</t>
  </si>
  <si>
    <t>Преображение, пер.Партизанский, д.20 кв.18</t>
  </si>
  <si>
    <t>Н/жилые помещения</t>
  </si>
  <si>
    <t>Лазо, Некрасовская, д.18</t>
  </si>
  <si>
    <t xml:space="preserve">Преображение, пер.Партизанский, д.20 </t>
  </si>
  <si>
    <t>Преображение, ул.Заводская,д.9</t>
  </si>
  <si>
    <t>Преображение, ул.Путинцева, д.4</t>
  </si>
  <si>
    <t>Преображение, ул.30 лет Победы,д.3</t>
  </si>
  <si>
    <t>Глазковка, ул.Молодежная, д.9, кв.1</t>
  </si>
  <si>
    <t>Преображение,ул. Сейнерная, д.2, кв.2</t>
  </si>
  <si>
    <t>Преображение, ул.Путинцева, д.4,кв.32</t>
  </si>
  <si>
    <t>Глазковка, ул.Молодежная, д.9, кв.7</t>
  </si>
  <si>
    <t>Преображение,ул. Таёжная, д.3, кв.12(для бюджета)</t>
  </si>
  <si>
    <t>Лимиты бюджетных средств на теплоснабжение для объектов муниципальной  казны,  финансируемых из бюджета Лазовского муниципального округа на 2025 год. Тариф на жилые помещения с 01.01.2025 -2 962,36 руб./Гкал (с НДС) с 01.07.2025 - 3 110,48 руб./Гкал (с НДС) Тариф ГВС с 01.01.2025 -220,11 руб.\м3   с 01.07.2025 - 229,03 руб.\м3 Тариф на нежилые жилые помещения с 01.01.2025 - 6 984,79 руб./Гкал (с НДС) с 01.07.2025 - 7 447,07 руб./Гкал (с НДС)</t>
  </si>
  <si>
    <t>к постановлению  администрации</t>
  </si>
  <si>
    <t>Лазовского  муниципального округа</t>
  </si>
  <si>
    <t>Приложение № 7</t>
  </si>
  <si>
    <t>от  27.09.2024г. № 659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</si>
</sst>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6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4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4" fontId="4" fillId="0" borderId="2" xfId="0" applyNumberFormat="1" applyFont="1" applyFill="1" applyBorder="1"/>
    <xf numFmtId="0" fontId="4" fillId="0" borderId="1" xfId="0" applyFont="1" applyFill="1" applyBorder="1"/>
    <xf numFmtId="4" fontId="5" fillId="0" borderId="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workbookViewId="0">
      <selection activeCell="A6" sqref="A6:K8"/>
    </sheetView>
  </sheetViews>
  <sheetFormatPr defaultRowHeight="12.75"/>
  <cols>
    <col min="1" max="1" width="6" style="1" customWidth="1"/>
    <col min="2" max="2" width="40.85546875" customWidth="1"/>
    <col min="3" max="3" width="9.7109375" customWidth="1"/>
    <col min="4" max="4" width="11.5703125" customWidth="1"/>
    <col min="5" max="6" width="9.42578125" customWidth="1"/>
    <col min="7" max="7" width="12.7109375" customWidth="1"/>
    <col min="8" max="10" width="12" customWidth="1"/>
    <col min="11" max="11" width="15.28515625" customWidth="1"/>
    <col min="12" max="12" width="12" customWidth="1"/>
  </cols>
  <sheetData>
    <row r="1" spans="1:11">
      <c r="F1" s="4" t="s">
        <v>34</v>
      </c>
      <c r="G1" s="4"/>
      <c r="H1" s="4"/>
      <c r="I1" s="4"/>
      <c r="J1" s="4"/>
      <c r="K1" s="4"/>
    </row>
    <row r="2" spans="1:11">
      <c r="F2" s="4" t="s">
        <v>32</v>
      </c>
      <c r="G2" s="4"/>
      <c r="H2" s="4"/>
      <c r="I2" s="4"/>
      <c r="J2" s="4"/>
      <c r="K2" s="4"/>
    </row>
    <row r="3" spans="1:11">
      <c r="F3" s="4" t="s">
        <v>33</v>
      </c>
      <c r="G3" s="4"/>
      <c r="H3" s="4"/>
      <c r="I3" s="4"/>
      <c r="J3" s="4"/>
      <c r="K3" s="4"/>
    </row>
    <row r="4" spans="1:11">
      <c r="F4" s="4" t="s">
        <v>35</v>
      </c>
      <c r="G4" s="4"/>
      <c r="H4" s="4"/>
      <c r="I4" s="4"/>
      <c r="J4" s="4"/>
      <c r="K4" s="4"/>
    </row>
    <row r="5" spans="1:11">
      <c r="G5" s="2"/>
      <c r="H5" s="3"/>
      <c r="I5" s="3"/>
      <c r="J5" s="3"/>
      <c r="K5" s="3"/>
    </row>
    <row r="6" spans="1:11">
      <c r="A6" s="5" t="s">
        <v>31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ht="12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14.65" customHeight="1">
      <c r="A10" s="7" t="s">
        <v>0</v>
      </c>
      <c r="B10" s="8" t="s">
        <v>1</v>
      </c>
      <c r="C10" s="9" t="s">
        <v>2</v>
      </c>
      <c r="D10" s="9" t="s">
        <v>3</v>
      </c>
      <c r="E10" s="9"/>
      <c r="F10" s="9"/>
      <c r="G10" s="9"/>
      <c r="H10" s="9" t="s">
        <v>4</v>
      </c>
      <c r="I10" s="9"/>
      <c r="J10" s="9"/>
      <c r="K10" s="9"/>
    </row>
    <row r="11" spans="1:11" ht="57">
      <c r="A11" s="10"/>
      <c r="B11" s="11"/>
      <c r="C11" s="12"/>
      <c r="D11" s="13" t="s">
        <v>5</v>
      </c>
      <c r="E11" s="13" t="s">
        <v>6</v>
      </c>
      <c r="F11" s="13" t="s">
        <v>7</v>
      </c>
      <c r="G11" s="13" t="s">
        <v>8</v>
      </c>
      <c r="H11" s="13" t="s">
        <v>9</v>
      </c>
      <c r="I11" s="13" t="s">
        <v>10</v>
      </c>
      <c r="J11" s="13" t="s">
        <v>7</v>
      </c>
      <c r="K11" s="13" t="s">
        <v>11</v>
      </c>
    </row>
    <row r="12" spans="1:11" ht="14.65" customHeight="1">
      <c r="A12" s="14" t="s">
        <v>12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ht="15">
      <c r="A13" s="15">
        <v>1</v>
      </c>
      <c r="B13" s="16" t="s">
        <v>13</v>
      </c>
      <c r="C13" s="16">
        <v>38.4</v>
      </c>
      <c r="D13" s="17"/>
      <c r="E13" s="17"/>
      <c r="F13" s="17"/>
      <c r="G13" s="17"/>
      <c r="H13" s="17">
        <v>2962.36</v>
      </c>
      <c r="I13" s="17">
        <v>3110.48</v>
      </c>
      <c r="J13" s="18">
        <v>3.7139999999999999E-2</v>
      </c>
      <c r="K13" s="17">
        <f t="shared" ref="K13:K22" si="0">((C13*H13*J13*4)+(C13*I13*J13*3))*120/100</f>
        <v>36249.195257856001</v>
      </c>
    </row>
    <row r="14" spans="1:11" ht="15">
      <c r="A14" s="15">
        <v>2</v>
      </c>
      <c r="B14" s="16" t="s">
        <v>26</v>
      </c>
      <c r="C14" s="16">
        <v>41.3</v>
      </c>
      <c r="D14" s="17"/>
      <c r="E14" s="17"/>
      <c r="F14" s="17"/>
      <c r="G14" s="17"/>
      <c r="H14" s="17">
        <v>2962.36</v>
      </c>
      <c r="I14" s="17">
        <v>3110.48</v>
      </c>
      <c r="J14" s="18">
        <v>3.7139999999999999E-2</v>
      </c>
      <c r="K14" s="17">
        <f t="shared" si="0"/>
        <v>38986.764691391996</v>
      </c>
    </row>
    <row r="15" spans="1:11" ht="15">
      <c r="A15" s="15">
        <v>3</v>
      </c>
      <c r="B15" s="16" t="s">
        <v>14</v>
      </c>
      <c r="C15" s="16">
        <v>18</v>
      </c>
      <c r="D15" s="17">
        <v>220.11</v>
      </c>
      <c r="E15" s="17">
        <v>229.03</v>
      </c>
      <c r="F15" s="19">
        <v>1.1379999999999999</v>
      </c>
      <c r="G15" s="17">
        <f>((D15*F15*5)+(E15*F15*3))*120/100</f>
        <v>2441.2011839999996</v>
      </c>
      <c r="H15" s="17">
        <v>2962.36</v>
      </c>
      <c r="I15" s="17">
        <v>3110.48</v>
      </c>
      <c r="J15" s="18">
        <v>3.7139999999999999E-2</v>
      </c>
      <c r="K15" s="17">
        <f>((C15*H15*J15*4)+(C15*I15*J15*3))*120/100</f>
        <v>16991.810277119999</v>
      </c>
    </row>
    <row r="16" spans="1:11" ht="15">
      <c r="A16" s="15">
        <v>4</v>
      </c>
      <c r="B16" s="16" t="s">
        <v>15</v>
      </c>
      <c r="C16" s="16">
        <v>18.899999999999999</v>
      </c>
      <c r="D16" s="17">
        <v>220.11</v>
      </c>
      <c r="E16" s="17">
        <v>229.03</v>
      </c>
      <c r="F16" s="19">
        <v>1.1379999999999999</v>
      </c>
      <c r="G16" s="17">
        <f>((D16*F16*5)+(E16*F16*3))*120/100</f>
        <v>2441.2011839999996</v>
      </c>
      <c r="H16" s="17">
        <v>2962.36</v>
      </c>
      <c r="I16" s="17">
        <v>3110.48</v>
      </c>
      <c r="J16" s="18">
        <v>3.7139999999999999E-2</v>
      </c>
      <c r="K16" s="17">
        <f t="shared" si="0"/>
        <v>17841.400790975997</v>
      </c>
    </row>
    <row r="17" spans="1:11" ht="15">
      <c r="A17" s="15">
        <v>5</v>
      </c>
      <c r="B17" s="16" t="s">
        <v>16</v>
      </c>
      <c r="C17" s="16">
        <v>14.7</v>
      </c>
      <c r="D17" s="17">
        <v>220.11</v>
      </c>
      <c r="E17" s="17">
        <v>229.03</v>
      </c>
      <c r="F17" s="19">
        <v>1.1379999999999999</v>
      </c>
      <c r="G17" s="17">
        <f>((D17*F17*5)+(E17*F17*3))*120/100</f>
        <v>2441.2011839999996</v>
      </c>
      <c r="H17" s="17">
        <v>2962.36</v>
      </c>
      <c r="I17" s="17">
        <v>3110.48</v>
      </c>
      <c r="J17" s="18">
        <v>3.7139999999999999E-2</v>
      </c>
      <c r="K17" s="17">
        <f t="shared" si="0"/>
        <v>13876.645059647997</v>
      </c>
    </row>
    <row r="18" spans="1:11" ht="15">
      <c r="A18" s="15">
        <v>6</v>
      </c>
      <c r="B18" s="16" t="s">
        <v>17</v>
      </c>
      <c r="C18" s="16">
        <v>18.600000000000001</v>
      </c>
      <c r="D18" s="17">
        <v>220.11</v>
      </c>
      <c r="E18" s="17">
        <v>229.03</v>
      </c>
      <c r="F18" s="19">
        <v>1.1379999999999999</v>
      </c>
      <c r="G18" s="17">
        <f>((D18*F18*5)+(E18*F18*3))*120/100</f>
        <v>2441.2011839999996</v>
      </c>
      <c r="H18" s="17">
        <v>2962.36</v>
      </c>
      <c r="I18" s="17">
        <v>3110.48</v>
      </c>
      <c r="J18" s="18">
        <v>3.7139999999999999E-2</v>
      </c>
      <c r="K18" s="17">
        <f t="shared" si="0"/>
        <v>17558.203953024</v>
      </c>
    </row>
    <row r="19" spans="1:11" ht="15">
      <c r="A19" s="15">
        <v>7</v>
      </c>
      <c r="B19" s="16" t="s">
        <v>18</v>
      </c>
      <c r="C19" s="16">
        <v>42.9</v>
      </c>
      <c r="D19" s="17"/>
      <c r="E19" s="17"/>
      <c r="F19" s="17"/>
      <c r="G19" s="17"/>
      <c r="H19" s="17">
        <v>2962.36</v>
      </c>
      <c r="I19" s="17">
        <v>3110.48</v>
      </c>
      <c r="J19" s="18">
        <v>3.7139999999999999E-2</v>
      </c>
      <c r="K19" s="17">
        <f t="shared" si="0"/>
        <v>40497.147827136003</v>
      </c>
    </row>
    <row r="20" spans="1:11" ht="15">
      <c r="A20" s="15">
        <v>8</v>
      </c>
      <c r="B20" s="16" t="s">
        <v>19</v>
      </c>
      <c r="C20" s="16">
        <v>28.8</v>
      </c>
      <c r="D20" s="17"/>
      <c r="E20" s="17"/>
      <c r="F20" s="17"/>
      <c r="G20" s="17"/>
      <c r="H20" s="17">
        <v>2962.36</v>
      </c>
      <c r="I20" s="17">
        <v>3110.48</v>
      </c>
      <c r="J20" s="18">
        <v>3.7139999999999999E-2</v>
      </c>
      <c r="K20" s="17">
        <f t="shared" si="0"/>
        <v>27186.896443392001</v>
      </c>
    </row>
    <row r="21" spans="1:11" ht="15">
      <c r="A21" s="15">
        <v>9</v>
      </c>
      <c r="B21" s="16" t="s">
        <v>30</v>
      </c>
      <c r="C21" s="16">
        <v>48.5</v>
      </c>
      <c r="D21" s="17">
        <v>220.11</v>
      </c>
      <c r="E21" s="17">
        <v>229.03</v>
      </c>
      <c r="F21" s="19">
        <v>1.1379999999999999</v>
      </c>
      <c r="G21" s="17">
        <f>((D21*F21*5)+(E21*F21*3))*120/100</f>
        <v>2441.2011839999996</v>
      </c>
      <c r="H21" s="17">
        <v>2962.36</v>
      </c>
      <c r="I21" s="17">
        <v>3110.48</v>
      </c>
      <c r="J21" s="18">
        <v>3.7139999999999999E-2</v>
      </c>
      <c r="K21" s="17">
        <f t="shared" si="0"/>
        <v>45783.488802239997</v>
      </c>
    </row>
    <row r="22" spans="1:11" ht="15">
      <c r="A22" s="15">
        <v>10</v>
      </c>
      <c r="B22" s="16" t="s">
        <v>27</v>
      </c>
      <c r="C22" s="16">
        <v>19.3</v>
      </c>
      <c r="D22" s="17"/>
      <c r="E22" s="17"/>
      <c r="F22" s="17"/>
      <c r="G22" s="17"/>
      <c r="H22" s="17">
        <v>2962.36</v>
      </c>
      <c r="I22" s="17">
        <v>3110.48</v>
      </c>
      <c r="J22" s="18">
        <v>3.7139999999999999E-2</v>
      </c>
      <c r="K22" s="17">
        <f t="shared" si="0"/>
        <v>18218.996574912002</v>
      </c>
    </row>
    <row r="23" spans="1:11" ht="15">
      <c r="A23" s="15">
        <v>11</v>
      </c>
      <c r="B23" s="16" t="s">
        <v>29</v>
      </c>
      <c r="C23" s="16">
        <v>24.3</v>
      </c>
      <c r="D23" s="17"/>
      <c r="E23" s="17"/>
      <c r="F23" s="17"/>
      <c r="G23" s="17"/>
      <c r="H23" s="17">
        <v>2962.36</v>
      </c>
      <c r="I23" s="17">
        <v>3110.48</v>
      </c>
      <c r="J23" s="18">
        <v>3.7139999999999999E-2</v>
      </c>
      <c r="K23" s="17">
        <f>((C23*H23*J23*4)+(C23*I23*J23*3))*120/100</f>
        <v>22938.943874111996</v>
      </c>
    </row>
    <row r="24" spans="1:11" ht="15">
      <c r="A24" s="15">
        <v>12</v>
      </c>
      <c r="B24" s="16" t="s">
        <v>28</v>
      </c>
      <c r="C24" s="16">
        <v>18.7</v>
      </c>
      <c r="D24" s="17">
        <v>220.11</v>
      </c>
      <c r="E24" s="17">
        <v>229.03</v>
      </c>
      <c r="F24" s="19">
        <v>1.1379999999999999</v>
      </c>
      <c r="G24" s="17">
        <f>((D24*F24*5)+(E24*F24*3))*120/100</f>
        <v>2441.2011839999996</v>
      </c>
      <c r="H24" s="17">
        <v>2962.36</v>
      </c>
      <c r="I24" s="17">
        <v>3110.48</v>
      </c>
      <c r="J24" s="18">
        <v>3.7139999999999999E-2</v>
      </c>
      <c r="K24" s="17">
        <f>((C24*H24*J24*4)+(C24*I24*J24*3))*120/100</f>
        <v>17652.602899008001</v>
      </c>
    </row>
    <row r="25" spans="1:11" ht="15">
      <c r="A25" s="20"/>
      <c r="B25" s="20"/>
      <c r="C25" s="20"/>
      <c r="D25" s="20"/>
      <c r="E25" s="20"/>
      <c r="F25" s="20"/>
      <c r="G25" s="21">
        <f>SUM(G13:G24)</f>
        <v>14647.207103999997</v>
      </c>
      <c r="H25" s="22"/>
      <c r="I25" s="22"/>
      <c r="J25" s="22"/>
      <c r="K25" s="21">
        <f>SUM(K13:K24)</f>
        <v>313782.09645081603</v>
      </c>
    </row>
    <row r="26" spans="1:11" ht="14.25">
      <c r="A26" s="23" t="s">
        <v>20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ht="15">
      <c r="A27" s="15">
        <v>1</v>
      </c>
      <c r="B27" s="16" t="s">
        <v>21</v>
      </c>
      <c r="C27" s="16">
        <v>54.43</v>
      </c>
      <c r="D27" s="17"/>
      <c r="E27" s="17"/>
      <c r="F27" s="17"/>
      <c r="G27" s="17">
        <f t="shared" ref="G27:G32" si="1">(D27*F27*5)+(E27*F27*3)</f>
        <v>0</v>
      </c>
      <c r="H27" s="17">
        <v>5820.66</v>
      </c>
      <c r="I27" s="17">
        <v>6205.89</v>
      </c>
      <c r="J27" s="18">
        <v>2.5828000000000002</v>
      </c>
      <c r="K27" s="17">
        <f t="shared" ref="K27:K32" si="2">((H27*J27*4)+(I27*J27*3))*120/100</f>
        <v>129864.14480160002</v>
      </c>
    </row>
    <row r="28" spans="1:11" ht="15">
      <c r="A28" s="15">
        <v>2</v>
      </c>
      <c r="B28" s="16" t="s">
        <v>22</v>
      </c>
      <c r="C28" s="16">
        <v>85.7</v>
      </c>
      <c r="D28" s="17"/>
      <c r="E28" s="17"/>
      <c r="F28" s="17"/>
      <c r="G28" s="17">
        <f t="shared" si="1"/>
        <v>0</v>
      </c>
      <c r="H28" s="17">
        <v>5820.66</v>
      </c>
      <c r="I28" s="17">
        <v>6205.89</v>
      </c>
      <c r="J28" s="18">
        <v>3.18</v>
      </c>
      <c r="K28" s="17">
        <f t="shared" si="2"/>
        <v>159891.58296000003</v>
      </c>
    </row>
    <row r="29" spans="1:11" ht="15">
      <c r="A29" s="15">
        <v>3</v>
      </c>
      <c r="B29" s="16" t="s">
        <v>23</v>
      </c>
      <c r="C29" s="16">
        <v>15.9</v>
      </c>
      <c r="D29" s="17"/>
      <c r="E29" s="17"/>
      <c r="F29" s="17"/>
      <c r="G29" s="17">
        <f t="shared" si="1"/>
        <v>0</v>
      </c>
      <c r="H29" s="17">
        <v>5820.66</v>
      </c>
      <c r="I29" s="17">
        <v>6205.89</v>
      </c>
      <c r="J29" s="18">
        <v>0.59</v>
      </c>
      <c r="K29" s="17">
        <f t="shared" si="2"/>
        <v>29665.419479999997</v>
      </c>
    </row>
    <row r="30" spans="1:11" ht="15">
      <c r="A30" s="15">
        <v>4</v>
      </c>
      <c r="B30" s="16" t="s">
        <v>25</v>
      </c>
      <c r="C30" s="16">
        <v>583.9</v>
      </c>
      <c r="D30" s="17"/>
      <c r="E30" s="17"/>
      <c r="F30" s="17"/>
      <c r="G30" s="17">
        <v>0</v>
      </c>
      <c r="H30" s="17">
        <v>5820.66</v>
      </c>
      <c r="I30" s="17">
        <v>6205.89</v>
      </c>
      <c r="J30" s="18">
        <v>21.693000000000001</v>
      </c>
      <c r="K30" s="17">
        <f t="shared" si="2"/>
        <v>1090732.1097960002</v>
      </c>
    </row>
    <row r="31" spans="1:11" ht="15">
      <c r="A31" s="15">
        <v>5</v>
      </c>
      <c r="B31" s="16" t="s">
        <v>24</v>
      </c>
      <c r="C31" s="16">
        <v>16.8</v>
      </c>
      <c r="D31" s="17"/>
      <c r="E31" s="17"/>
      <c r="F31" s="17"/>
      <c r="G31" s="17">
        <v>0</v>
      </c>
      <c r="H31" s="17">
        <v>5820.66</v>
      </c>
      <c r="I31" s="17">
        <v>6205.89</v>
      </c>
      <c r="J31" s="18">
        <v>0.72</v>
      </c>
      <c r="K31" s="17">
        <f t="shared" si="2"/>
        <v>36201.867839999999</v>
      </c>
    </row>
    <row r="32" spans="1:11" ht="15">
      <c r="A32" s="15">
        <v>6</v>
      </c>
      <c r="B32" s="16" t="s">
        <v>24</v>
      </c>
      <c r="C32" s="16">
        <v>19.399999999999999</v>
      </c>
      <c r="D32" s="17"/>
      <c r="E32" s="17"/>
      <c r="F32" s="17"/>
      <c r="G32" s="17">
        <f t="shared" si="1"/>
        <v>0</v>
      </c>
      <c r="H32" s="17">
        <v>5820.66</v>
      </c>
      <c r="I32" s="17">
        <v>6205.89</v>
      </c>
      <c r="J32" s="18">
        <v>0.72</v>
      </c>
      <c r="K32" s="17">
        <f t="shared" si="2"/>
        <v>36201.867839999999</v>
      </c>
    </row>
    <row r="33" spans="1:11" ht="15">
      <c r="A33" s="20"/>
      <c r="B33" s="20"/>
      <c r="C33" s="20"/>
      <c r="D33" s="20"/>
      <c r="E33" s="20"/>
      <c r="F33" s="20"/>
      <c r="G33" s="24">
        <f>SUM(G27:G32)</f>
        <v>0</v>
      </c>
      <c r="H33" s="25"/>
      <c r="I33" s="25"/>
      <c r="J33" s="25"/>
      <c r="K33" s="26">
        <f>SUM(K27:K32)</f>
        <v>1482556.9927176002</v>
      </c>
    </row>
  </sheetData>
  <sheetProtection selectLockedCells="1" selectUnlockedCells="1"/>
  <mergeCells count="18">
    <mergeCell ref="F1:K1"/>
    <mergeCell ref="F2:K2"/>
    <mergeCell ref="F3:K3"/>
    <mergeCell ref="F4:K4"/>
    <mergeCell ref="A26:K26"/>
    <mergeCell ref="A33:F33"/>
    <mergeCell ref="H33:J33"/>
    <mergeCell ref="A9:K9"/>
    <mergeCell ref="A10:A11"/>
    <mergeCell ref="B10:B11"/>
    <mergeCell ref="C10:C11"/>
    <mergeCell ref="D10:G10"/>
    <mergeCell ref="H10:K10"/>
    <mergeCell ref="G5:K5"/>
    <mergeCell ref="A6:K8"/>
    <mergeCell ref="A12:K12"/>
    <mergeCell ref="A25:F25"/>
    <mergeCell ref="H25:J25"/>
  </mergeCells>
  <pageMargins left="0.74803149606299213" right="0.55118110236220474" top="0.39370078740157483" bottom="0.98425196850393704" header="0.51181102362204722" footer="0.51181102362204722"/>
  <pageSetup paperSize="9" scale="8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Перв. 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2024-10-02T02:48:48Z</cp:lastPrinted>
  <dcterms:created xsi:type="dcterms:W3CDTF">2024-10-02T00:57:20Z</dcterms:created>
  <dcterms:modified xsi:type="dcterms:W3CDTF">2024-10-02T02:49:08Z</dcterms:modified>
</cp:coreProperties>
</file>