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Table1" sheetId="1" r:id="rId1"/>
  </sheets>
  <definedNames>
    <definedName name="_xlnm.Print_Titles" localSheetId="0">'Table1'!$3:$3</definedName>
  </definedNames>
  <calcPr fullCalcOnLoad="1"/>
</workbook>
</file>

<file path=xl/sharedStrings.xml><?xml version="1.0" encoding="utf-8"?>
<sst xmlns="http://schemas.openxmlformats.org/spreadsheetml/2006/main" count="104" uniqueCount="104">
  <si>
    <t>Наименование показателя</t>
  </si>
  <si>
    <t>Код раздела, подраздела</t>
  </si>
  <si>
    <t>отклонение планируемых расходов от исполнения (отчета)</t>
  </si>
  <si>
    <t>отклонение планируемых расходов от ожидаемого исполнения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</si>
  <si>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</si>
  <si>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</si>
  <si>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</si>
  <si>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</si>
  <si>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</si>
  <si>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</si>
  <si>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</si>
  <si>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</si>
  <si>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</si>
  <si>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Всего расходов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</si>
  <si>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</si>
  <si>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</si>
  <si>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</si>
  <si>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</si>
  <si>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</si>
  <si>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</si>
  <si>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</si>
  <si>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</si>
  <si>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</si>
  <si>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</si>
  <si>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</si>
  <si>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</si>
  <si>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</si>
  <si>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</si>
  <si>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</si>
  <si>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</si>
  <si>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</si>
  <si>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</si>
  <si>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</si>
  <si>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</si>
  <si>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</si>
  <si>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</si>
  <si>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</si>
  <si>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</si>
  <si>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</si>
  <si>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</si>
  <si>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</si>
  <si>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</si>
  <si>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</si>
  <si>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</si>
  <si>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</si>
  <si>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</si>
  <si>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</si>
  <si>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</si>
  <si>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</si>
  <si>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</si>
  <si>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</si>
  <si>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</si>
  <si>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</si>
  <si>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</si>
  <si>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</si>
  <si>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</si>
  <si>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</si>
  <si>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</si>
  <si>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</si>
  <si>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</si>
  <si>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</si>
  <si>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</si>
  <si>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</si>
  <si>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</si>
  <si>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</si>
  <si>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</si>
  <si>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</si>
  <si>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</si>
  <si>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</si>
  <si>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</si>
  <si>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</si>
  <si>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</si>
  <si>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</si>
  <si>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</si>
  <si>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</si>
  <si>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</si>
  <si>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</si>
  <si>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</si>
  <si>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</si>
  <si>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</si>
  <si>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</si>
  <si>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</si>
  <si>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</si>
  <si>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</si>
  <si>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</si>
  <si>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</si>
  <si>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</si>
  <si>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</si>
  <si>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</si>
  <si>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Национальная оборона</t>
  </si>
  <si>
    <t>0200</t>
  </si>
  <si>
    <t>Мобилизационная и вневойсковая подготовка</t>
  </si>
  <si>
    <t>0203</t>
  </si>
  <si>
    <t>Средства массовой информации</t>
  </si>
  <si>
    <t>Переодическая печать и издательство</t>
  </si>
  <si>
    <t>Обеспечение пожарной безопасности</t>
  </si>
  <si>
    <t>0310</t>
  </si>
  <si>
    <t>Сведения о расходах бюджета Лазовского муниципального округа  по разделам и подразделам классификации расходов на очередной год и на плановый период в срвнении с ожидаемым исполнением за текущий финансовый год и отчетом за отчетный финансовый год</t>
  </si>
  <si>
    <t>Исполнение за отчетный период, (2021 год) рублей</t>
  </si>
  <si>
    <t>Ожидаемое исполнение текущего финансового года (2022год)</t>
  </si>
  <si>
    <t>Планируемые расходы на очередной финансовый год (2023год), рублей</t>
  </si>
  <si>
    <t>Планируемые расходы на первый год планового периода (2024 год), рублей</t>
  </si>
  <si>
    <t>Планируемые расходы на второй год планового периода (2025 год), рублей</t>
  </si>
  <si>
    <t>Физическая культура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</si>
</sst>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0"/>
    </font>
    <font>
      <sz val="12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AFAD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Fill="1" applyAlignment="1">
      <alignment vertical="top" wrapText="1"/>
    </xf>
    <xf numFmtId="0" fontId="38" fillId="0" borderId="10" xfId="0" applyFont="1" applyFill="1" applyBorder="1" applyAlignment="1">
      <alignment horizontal="center" vertical="top" wrapText="1"/>
    </xf>
    <xf numFmtId="0" fontId="38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4" fontId="38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 quotePrefix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top" wrapText="1"/>
    </xf>
    <xf numFmtId="0" fontId="39" fillId="0" borderId="0" xfId="0" applyFont="1" applyFill="1" applyAlignment="1">
      <alignment horizontal="center" vertical="top" wrapText="1"/>
    </xf>
    <xf numFmtId="0" fontId="0" fillId="33" borderId="10" xfId="0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SheetLayoutView="100" zoomScalePageLayoutView="0" workbookViewId="0" topLeftCell="A1">
      <selection activeCell="H4" sqref="H4:I4"/>
    </sheetView>
  </sheetViews>
  <sheetFormatPr defaultColWidth="9.33203125" defaultRowHeight="12.75"/>
  <cols>
    <col min="1" max="1" width="31.16015625" style="0" customWidth="1"/>
    <col min="2" max="2" width="12" style="0" customWidth="1"/>
    <col min="3" max="3" width="21.5" style="0" customWidth="1"/>
    <col min="4" max="4" width="19.66015625" style="0" customWidth="1"/>
    <col min="5" max="5" width="20.5" style="0" customWidth="1"/>
    <col min="6" max="6" width="18" style="0" customWidth="1"/>
    <col min="7" max="7" width="17.83203125" style="0" customWidth="1"/>
    <col min="8" max="9" width="20.16015625" style="0" customWidth="1"/>
  </cols>
  <sheetData>
    <row r="1" spans="1:9" ht="49.5" customHeight="1">
      <c r="A1" s="16" t="s">
        <v>97</v>
      </c>
      <c r="B1" s="16"/>
      <c r="C1" s="16"/>
      <c r="D1" s="16"/>
      <c r="E1" s="16"/>
      <c r="F1" s="16"/>
      <c r="G1" s="16"/>
      <c r="H1" s="16"/>
      <c r="I1" s="16"/>
    </row>
    <row r="2" spans="1:9" ht="84.75" customHeight="1">
      <c r="A2" s="1" t="s">
        <v>0</v>
      </c>
      <c r="B2" s="1" t="s">
        <v>1</v>
      </c>
      <c r="C2" s="1" t="s">
        <v>98</v>
      </c>
      <c r="D2" s="1" t="s">
        <v>99</v>
      </c>
      <c r="E2" s="1" t="s">
        <v>100</v>
      </c>
      <c r="F2" s="1" t="s">
        <v>2</v>
      </c>
      <c r="G2" s="1" t="s">
        <v>3</v>
      </c>
      <c r="H2" s="1" t="s">
        <v>101</v>
      </c>
      <c r="I2" s="1" t="s">
        <v>102</v>
      </c>
    </row>
    <row r="3" spans="1:9" ht="12.75" customHeight="1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</row>
    <row r="4" spans="1:9" ht="14.25" customHeight="1">
      <c r="A4" s="2" t="s">
        <v>13</v>
      </c>
      <c r="B4" s="2" t="s">
        <v>14</v>
      </c>
      <c r="C4" s="7">
        <f>C5+C14+C16+C19+C24+C28+C34+C36+C41++C44+C46</f>
        <v>617338877.79</v>
      </c>
      <c r="D4" s="7">
        <f>D5+D14+D16+D19+D24+D28+D34+D36+D41++D44+D46</f>
        <v>634507953.13</v>
      </c>
      <c r="E4" s="7">
        <f>E5+E14+E16+E19+E24+E28+E34+E36+E41++E44+E46</f>
        <v>513921624.9</v>
      </c>
      <c r="F4" s="7">
        <f>E4-C4</f>
        <v>-103417252.88999999</v>
      </c>
      <c r="G4" s="7">
        <f>E4-D4</f>
        <v>-120586328.23000002</v>
      </c>
      <c r="H4" s="7">
        <f>H5+H14+H19+H16+H24+H28+H46+H34+H36+H41+H44</f>
        <v>490258310.01</v>
      </c>
      <c r="I4" s="7">
        <f>I5+I14+I19+I16+I24+I28+I46+I34+I36+I41+I44</f>
        <v>501205109.28</v>
      </c>
    </row>
    <row r="5" spans="1:9" ht="27" customHeight="1">
      <c r="A5" s="3" t="s">
        <v>15</v>
      </c>
      <c r="B5" s="4" t="s">
        <v>16</v>
      </c>
      <c r="C5" s="8">
        <f>C6+C7+C8+C9+C10+C11+C12+C13</f>
        <v>126021555.86</v>
      </c>
      <c r="D5" s="8">
        <f>D6+D7+D8+D9+D10+D11+D12+D13</f>
        <v>133963025.33</v>
      </c>
      <c r="E5" s="8">
        <f>E6+E7+E8+E9+E10+E11+E12+E13</f>
        <v>119456601.2</v>
      </c>
      <c r="F5" s="7">
        <f aca="true" t="shared" si="0" ref="F5:F47">E5-C5</f>
        <v>-6564954.659999996</v>
      </c>
      <c r="G5" s="7">
        <f aca="true" t="shared" si="1" ref="G5:G47">E5-D5</f>
        <v>-14506424.129999995</v>
      </c>
      <c r="H5" s="8">
        <f>H6+H7+H8+H9+H10+H11+H12+H13</f>
        <v>103663837.26</v>
      </c>
      <c r="I5" s="8">
        <f>I6+I7+I8+I9+I10+I11+I12+I13</f>
        <v>102046621.14</v>
      </c>
    </row>
    <row r="6" spans="1:9" ht="53.25" customHeight="1">
      <c r="A6" s="5" t="s">
        <v>17</v>
      </c>
      <c r="B6" s="6" t="s">
        <v>18</v>
      </c>
      <c r="C6" s="9">
        <v>2460000</v>
      </c>
      <c r="D6" s="9">
        <v>2603995.6</v>
      </c>
      <c r="E6" s="9">
        <v>2430000</v>
      </c>
      <c r="F6" s="7">
        <f t="shared" si="0"/>
        <v>-30000</v>
      </c>
      <c r="G6" s="7">
        <f t="shared" si="1"/>
        <v>-173995.6000000001</v>
      </c>
      <c r="H6" s="9">
        <v>2089800</v>
      </c>
      <c r="I6" s="9">
        <v>2089800</v>
      </c>
    </row>
    <row r="7" spans="1:9" ht="80.25" customHeight="1">
      <c r="A7" s="5" t="s">
        <v>19</v>
      </c>
      <c r="B7" s="6" t="s">
        <v>20</v>
      </c>
      <c r="C7" s="9">
        <v>3565297.6</v>
      </c>
      <c r="D7" s="9">
        <v>3403751.61</v>
      </c>
      <c r="E7" s="9">
        <v>3130070.4</v>
      </c>
      <c r="F7" s="7">
        <f t="shared" si="0"/>
        <v>-435227.2000000002</v>
      </c>
      <c r="G7" s="7">
        <f t="shared" si="1"/>
        <v>-273681.20999999996</v>
      </c>
      <c r="H7" s="9">
        <v>2691860.54</v>
      </c>
      <c r="I7" s="9">
        <v>2691860.54</v>
      </c>
    </row>
    <row r="8" spans="1:9" ht="107.25" customHeight="1">
      <c r="A8" s="5" t="s">
        <v>21</v>
      </c>
      <c r="B8" s="6" t="s">
        <v>22</v>
      </c>
      <c r="C8" s="9">
        <v>13983173.36</v>
      </c>
      <c r="D8" s="9">
        <v>16089871.86</v>
      </c>
      <c r="E8" s="9">
        <v>15042902.4</v>
      </c>
      <c r="F8" s="7">
        <f t="shared" si="0"/>
        <v>1059729.040000001</v>
      </c>
      <c r="G8" s="7">
        <f t="shared" si="1"/>
        <v>-1046969.459999999</v>
      </c>
      <c r="H8" s="9">
        <v>12936896.06</v>
      </c>
      <c r="I8" s="9">
        <v>12936896.06</v>
      </c>
    </row>
    <row r="9" spans="1:9" ht="15" customHeight="1">
      <c r="A9" s="5" t="s">
        <v>23</v>
      </c>
      <c r="B9" s="6" t="s">
        <v>24</v>
      </c>
      <c r="C9" s="9">
        <v>19627.84</v>
      </c>
      <c r="D9" s="9">
        <v>131468</v>
      </c>
      <c r="E9" s="9">
        <v>8003</v>
      </c>
      <c r="F9" s="7">
        <f t="shared" si="0"/>
        <v>-11624.84</v>
      </c>
      <c r="G9" s="7">
        <f t="shared" si="1"/>
        <v>-123465</v>
      </c>
      <c r="H9" s="9">
        <v>7113</v>
      </c>
      <c r="I9" s="9">
        <v>7113</v>
      </c>
    </row>
    <row r="10" spans="1:9" ht="66.75" customHeight="1">
      <c r="A10" s="5" t="s">
        <v>25</v>
      </c>
      <c r="B10" s="6" t="s">
        <v>26</v>
      </c>
      <c r="C10" s="9">
        <v>16902728.22</v>
      </c>
      <c r="D10" s="9">
        <v>18643156.89</v>
      </c>
      <c r="E10" s="9">
        <v>18060293.85</v>
      </c>
      <c r="F10" s="7">
        <f t="shared" si="0"/>
        <v>1157565.6300000027</v>
      </c>
      <c r="G10" s="7">
        <f t="shared" si="1"/>
        <v>-582863.0399999991</v>
      </c>
      <c r="H10" s="9">
        <v>15531852.71</v>
      </c>
      <c r="I10" s="9">
        <v>15531852.71</v>
      </c>
    </row>
    <row r="11" spans="1:9" ht="27" customHeight="1">
      <c r="A11" s="5" t="s">
        <v>27</v>
      </c>
      <c r="B11" s="6" t="s">
        <v>28</v>
      </c>
      <c r="C11" s="9">
        <v>0</v>
      </c>
      <c r="D11" s="9">
        <v>0</v>
      </c>
      <c r="E11" s="9">
        <v>0</v>
      </c>
      <c r="F11" s="7">
        <f t="shared" si="0"/>
        <v>0</v>
      </c>
      <c r="G11" s="7">
        <f t="shared" si="1"/>
        <v>0</v>
      </c>
      <c r="H11" s="9">
        <v>0</v>
      </c>
      <c r="I11" s="9">
        <v>0</v>
      </c>
    </row>
    <row r="12" spans="1:9" ht="15" customHeight="1">
      <c r="A12" s="5" t="s">
        <v>29</v>
      </c>
      <c r="B12" s="6" t="s">
        <v>30</v>
      </c>
      <c r="C12" s="9">
        <v>0</v>
      </c>
      <c r="D12" s="9">
        <v>7494725.74</v>
      </c>
      <c r="E12" s="9">
        <v>3050000</v>
      </c>
      <c r="F12" s="7">
        <f t="shared" si="0"/>
        <v>3050000</v>
      </c>
      <c r="G12" s="7">
        <f t="shared" si="1"/>
        <v>-4444725.74</v>
      </c>
      <c r="H12" s="9">
        <v>1747610</v>
      </c>
      <c r="I12" s="9">
        <v>0</v>
      </c>
    </row>
    <row r="13" spans="1:9" ht="27" customHeight="1">
      <c r="A13" s="5" t="s">
        <v>31</v>
      </c>
      <c r="B13" s="6" t="s">
        <v>32</v>
      </c>
      <c r="C13" s="9">
        <v>89090728.84</v>
      </c>
      <c r="D13" s="9">
        <v>85596055.63</v>
      </c>
      <c r="E13" s="9">
        <v>77735331.55</v>
      </c>
      <c r="F13" s="7">
        <f t="shared" si="0"/>
        <v>-11355397.290000007</v>
      </c>
      <c r="G13" s="7">
        <f t="shared" si="1"/>
        <v>-7860724.079999998</v>
      </c>
      <c r="H13" s="9">
        <v>68658704.95</v>
      </c>
      <c r="I13" s="9">
        <v>68789098.83</v>
      </c>
    </row>
    <row r="14" spans="1:9" ht="27" customHeight="1">
      <c r="A14" s="10" t="s">
        <v>89</v>
      </c>
      <c r="B14" s="11" t="s">
        <v>90</v>
      </c>
      <c r="C14" s="9">
        <v>1000749</v>
      </c>
      <c r="D14" s="9">
        <f>D15</f>
        <v>1037742</v>
      </c>
      <c r="E14" s="9">
        <v>1261035</v>
      </c>
      <c r="F14" s="7">
        <f t="shared" si="0"/>
        <v>260286</v>
      </c>
      <c r="G14" s="7">
        <f t="shared" si="1"/>
        <v>223293</v>
      </c>
      <c r="H14" s="9">
        <v>1306380</v>
      </c>
      <c r="I14" s="9">
        <v>1352940</v>
      </c>
    </row>
    <row r="15" spans="1:9" ht="27" customHeight="1">
      <c r="A15" s="10" t="s">
        <v>91</v>
      </c>
      <c r="B15" s="11" t="s">
        <v>92</v>
      </c>
      <c r="C15" s="9">
        <v>1000749</v>
      </c>
      <c r="D15" s="9">
        <v>1037742</v>
      </c>
      <c r="E15" s="9">
        <v>1261035</v>
      </c>
      <c r="F15" s="7">
        <f t="shared" si="0"/>
        <v>260286</v>
      </c>
      <c r="G15" s="7">
        <f t="shared" si="1"/>
        <v>223293</v>
      </c>
      <c r="H15" s="9">
        <v>1306380</v>
      </c>
      <c r="I15" s="9">
        <v>1352940</v>
      </c>
    </row>
    <row r="16" spans="1:9" ht="40.5" customHeight="1">
      <c r="A16" s="3" t="s">
        <v>33</v>
      </c>
      <c r="B16" s="4" t="s">
        <v>34</v>
      </c>
      <c r="C16" s="8">
        <f>C17+C18</f>
        <v>2529367.24</v>
      </c>
      <c r="D16" s="8">
        <f>D17+D18</f>
        <v>3640267.84</v>
      </c>
      <c r="E16" s="8">
        <f>E17+E18</f>
        <v>1691825</v>
      </c>
      <c r="F16" s="7">
        <f t="shared" si="0"/>
        <v>-837542.2400000002</v>
      </c>
      <c r="G16" s="7">
        <f t="shared" si="1"/>
        <v>-1948442.8399999999</v>
      </c>
      <c r="H16" s="8">
        <f>H17+H18</f>
        <v>1454969.49</v>
      </c>
      <c r="I16" s="8">
        <f>I17+I18</f>
        <v>1286119.49</v>
      </c>
    </row>
    <row r="17" spans="1:9" ht="66.75" customHeight="1">
      <c r="A17" s="5" t="s">
        <v>35</v>
      </c>
      <c r="B17" s="6" t="s">
        <v>36</v>
      </c>
      <c r="C17" s="9">
        <v>0</v>
      </c>
      <c r="D17" s="9">
        <v>0</v>
      </c>
      <c r="E17" s="9">
        <v>0</v>
      </c>
      <c r="F17" s="7">
        <f t="shared" si="0"/>
        <v>0</v>
      </c>
      <c r="G17" s="7">
        <f t="shared" si="1"/>
        <v>0</v>
      </c>
      <c r="H17" s="9">
        <v>0</v>
      </c>
      <c r="I17" s="9">
        <v>0</v>
      </c>
    </row>
    <row r="18" spans="1:9" ht="66.75" customHeight="1">
      <c r="A18" s="5" t="s">
        <v>95</v>
      </c>
      <c r="B18" s="15" t="s">
        <v>96</v>
      </c>
      <c r="C18" s="9">
        <v>2529367.24</v>
      </c>
      <c r="D18" s="9">
        <v>3640267.84</v>
      </c>
      <c r="E18" s="9">
        <v>1691825</v>
      </c>
      <c r="F18" s="7">
        <f t="shared" si="0"/>
        <v>-837542.2400000002</v>
      </c>
      <c r="G18" s="7">
        <f t="shared" si="1"/>
        <v>-1948442.8399999999</v>
      </c>
      <c r="H18" s="9">
        <v>1454969.49</v>
      </c>
      <c r="I18" s="9">
        <v>1286119.49</v>
      </c>
    </row>
    <row r="19" spans="1:9" ht="14.25" customHeight="1">
      <c r="A19" s="3" t="s">
        <v>37</v>
      </c>
      <c r="B19" s="4" t="s">
        <v>38</v>
      </c>
      <c r="C19" s="8">
        <f>C20+C21+C22+C23</f>
        <v>37942769.190000005</v>
      </c>
      <c r="D19" s="8">
        <f>D20+D21+D22+D23</f>
        <v>41717807.019999996</v>
      </c>
      <c r="E19" s="8">
        <f>E20+E21+E22+E23</f>
        <v>11880823.15</v>
      </c>
      <c r="F19" s="7">
        <f t="shared" si="0"/>
        <v>-26061946.040000007</v>
      </c>
      <c r="G19" s="7">
        <f t="shared" si="1"/>
        <v>-29836983.869999997</v>
      </c>
      <c r="H19" s="8">
        <f>H20+H21+H22+H23</f>
        <v>12226717.81</v>
      </c>
      <c r="I19" s="8">
        <f>I20+I21+I22+I23</f>
        <v>12426717.81</v>
      </c>
    </row>
    <row r="20" spans="1:9" ht="27" customHeight="1">
      <c r="A20" s="5" t="s">
        <v>39</v>
      </c>
      <c r="B20" s="6" t="s">
        <v>40</v>
      </c>
      <c r="C20" s="9">
        <v>0</v>
      </c>
      <c r="D20" s="9">
        <v>986036.07</v>
      </c>
      <c r="E20" s="9">
        <v>697436.07</v>
      </c>
      <c r="F20" s="7">
        <f t="shared" si="0"/>
        <v>697436.07</v>
      </c>
      <c r="G20" s="7">
        <f t="shared" si="1"/>
        <v>-288600</v>
      </c>
      <c r="H20" s="9">
        <v>193140.73</v>
      </c>
      <c r="I20" s="9">
        <v>193140.73</v>
      </c>
    </row>
    <row r="21" spans="1:9" ht="15" customHeight="1">
      <c r="A21" s="5" t="s">
        <v>41</v>
      </c>
      <c r="B21" s="6" t="s">
        <v>42</v>
      </c>
      <c r="C21" s="9">
        <v>2300000</v>
      </c>
      <c r="D21" s="9">
        <v>3387.08</v>
      </c>
      <c r="E21" s="9">
        <v>3387.08</v>
      </c>
      <c r="F21" s="7">
        <f t="shared" si="0"/>
        <v>-2296612.92</v>
      </c>
      <c r="G21" s="7">
        <f t="shared" si="1"/>
        <v>0</v>
      </c>
      <c r="H21" s="9">
        <v>3387.08</v>
      </c>
      <c r="I21" s="9">
        <v>3387.08</v>
      </c>
    </row>
    <row r="22" spans="1:9" ht="27" customHeight="1">
      <c r="A22" s="5" t="s">
        <v>43</v>
      </c>
      <c r="B22" s="6" t="s">
        <v>44</v>
      </c>
      <c r="C22" s="9">
        <v>34109717.88</v>
      </c>
      <c r="D22" s="9">
        <v>38771538.79</v>
      </c>
      <c r="E22" s="9">
        <v>11000000</v>
      </c>
      <c r="F22" s="7">
        <f t="shared" si="0"/>
        <v>-23109717.880000003</v>
      </c>
      <c r="G22" s="7">
        <f t="shared" si="1"/>
        <v>-27771538.79</v>
      </c>
      <c r="H22" s="9">
        <v>11875390</v>
      </c>
      <c r="I22" s="9">
        <v>12075390</v>
      </c>
    </row>
    <row r="23" spans="1:9" ht="27" customHeight="1">
      <c r="A23" s="5" t="s">
        <v>45</v>
      </c>
      <c r="B23" s="6" t="s">
        <v>46</v>
      </c>
      <c r="C23" s="9">
        <v>1533051.31</v>
      </c>
      <c r="D23" s="9">
        <v>1956845.08</v>
      </c>
      <c r="E23" s="9">
        <v>180000</v>
      </c>
      <c r="F23" s="7">
        <f t="shared" si="0"/>
        <v>-1353051.31</v>
      </c>
      <c r="G23" s="7">
        <f t="shared" si="1"/>
        <v>-1776845.08</v>
      </c>
      <c r="H23" s="9">
        <v>154800</v>
      </c>
      <c r="I23" s="9">
        <v>154800</v>
      </c>
    </row>
    <row r="24" spans="1:9" ht="27" customHeight="1">
      <c r="A24" s="3" t="s">
        <v>47</v>
      </c>
      <c r="B24" s="4" t="s">
        <v>48</v>
      </c>
      <c r="C24" s="8">
        <f>C25+C26+C27</f>
        <v>59257152.42</v>
      </c>
      <c r="D24" s="8">
        <f>D25+D26+D27</f>
        <v>53856397.09</v>
      </c>
      <c r="E24" s="8">
        <f>E25+E26+E27</f>
        <v>20120223.990000002</v>
      </c>
      <c r="F24" s="7">
        <f t="shared" si="0"/>
        <v>-39136928.43</v>
      </c>
      <c r="G24" s="7">
        <f t="shared" si="1"/>
        <v>-33736173.1</v>
      </c>
      <c r="H24" s="8">
        <f>H25+H26+H27</f>
        <v>19178733.080000002</v>
      </c>
      <c r="I24" s="8">
        <f>I25+I26+I27</f>
        <v>19178733.080000002</v>
      </c>
    </row>
    <row r="25" spans="1:9" ht="15" customHeight="1">
      <c r="A25" s="5" t="s">
        <v>49</v>
      </c>
      <c r="B25" s="6" t="s">
        <v>50</v>
      </c>
      <c r="C25" s="9">
        <v>16892340</v>
      </c>
      <c r="D25" s="9">
        <v>10482911.34</v>
      </c>
      <c r="E25" s="9">
        <v>1481253.93</v>
      </c>
      <c r="F25" s="7">
        <f t="shared" si="0"/>
        <v>-15411086.07</v>
      </c>
      <c r="G25" s="7">
        <f t="shared" si="1"/>
        <v>-9001657.41</v>
      </c>
      <c r="H25" s="9">
        <v>1273878.37</v>
      </c>
      <c r="I25" s="9">
        <v>1273878.37</v>
      </c>
    </row>
    <row r="26" spans="1:9" ht="15" customHeight="1">
      <c r="A26" s="5" t="s">
        <v>51</v>
      </c>
      <c r="B26" s="6" t="s">
        <v>52</v>
      </c>
      <c r="C26" s="9">
        <v>26119459.78</v>
      </c>
      <c r="D26" s="9">
        <v>23020035.96</v>
      </c>
      <c r="E26" s="9">
        <v>3868072.18</v>
      </c>
      <c r="F26" s="7">
        <f t="shared" si="0"/>
        <v>-22251387.6</v>
      </c>
      <c r="G26" s="7">
        <f t="shared" si="1"/>
        <v>-19151963.78</v>
      </c>
      <c r="H26" s="9">
        <v>358362</v>
      </c>
      <c r="I26" s="9">
        <v>358362</v>
      </c>
    </row>
    <row r="27" spans="1:9" ht="15" customHeight="1">
      <c r="A27" s="5" t="s">
        <v>53</v>
      </c>
      <c r="B27" s="6" t="s">
        <v>54</v>
      </c>
      <c r="C27" s="9">
        <v>16245352.64</v>
      </c>
      <c r="D27" s="9">
        <v>20353449.79</v>
      </c>
      <c r="E27" s="9">
        <v>14770897.88</v>
      </c>
      <c r="F27" s="7">
        <f t="shared" si="0"/>
        <v>-1474454.7599999998</v>
      </c>
      <c r="G27" s="7">
        <f t="shared" si="1"/>
        <v>-5582551.909999998</v>
      </c>
      <c r="H27" s="9">
        <v>17546492.71</v>
      </c>
      <c r="I27" s="9">
        <v>17546492.71</v>
      </c>
    </row>
    <row r="28" spans="1:9" ht="14.25" customHeight="1">
      <c r="A28" s="3" t="s">
        <v>55</v>
      </c>
      <c r="B28" s="4" t="s">
        <v>56</v>
      </c>
      <c r="C28" s="8">
        <f>C29+C30+C31+C32+C33</f>
        <v>313573256.3</v>
      </c>
      <c r="D28" s="8">
        <f>D29+D30+D31+D32+D33</f>
        <v>319526429.88</v>
      </c>
      <c r="E28" s="8">
        <f>E29+E30+E31+E32+E33</f>
        <v>297989619.43</v>
      </c>
      <c r="F28" s="7">
        <f t="shared" si="0"/>
        <v>-15583636.870000005</v>
      </c>
      <c r="G28" s="7">
        <f t="shared" si="1"/>
        <v>-21536810.449999988</v>
      </c>
      <c r="H28" s="8">
        <f>H29+H30+H31+H32+H33</f>
        <v>298969016.63</v>
      </c>
      <c r="I28" s="8">
        <f>I29+I30+I31+I32+I33</f>
        <v>309053788.62999994</v>
      </c>
    </row>
    <row r="29" spans="1:9" ht="15" customHeight="1">
      <c r="A29" s="5" t="s">
        <v>57</v>
      </c>
      <c r="B29" s="6" t="s">
        <v>58</v>
      </c>
      <c r="C29" s="9">
        <v>56058486.55</v>
      </c>
      <c r="D29" s="9">
        <v>57930405.18</v>
      </c>
      <c r="E29" s="9">
        <v>51836228.4</v>
      </c>
      <c r="F29" s="7">
        <f t="shared" si="0"/>
        <v>-4222258.1499999985</v>
      </c>
      <c r="G29" s="7">
        <f t="shared" si="1"/>
        <v>-6094176.780000001</v>
      </c>
      <c r="H29" s="9">
        <v>51301449.18</v>
      </c>
      <c r="I29" s="9">
        <v>53373984.18</v>
      </c>
    </row>
    <row r="30" spans="1:9" ht="15" customHeight="1">
      <c r="A30" s="5" t="s">
        <v>59</v>
      </c>
      <c r="B30" s="6" t="s">
        <v>60</v>
      </c>
      <c r="C30" s="9">
        <v>214641762.4</v>
      </c>
      <c r="D30" s="9">
        <v>220617087.93</v>
      </c>
      <c r="E30" s="9">
        <v>207941144.87</v>
      </c>
      <c r="F30" s="7">
        <f t="shared" si="0"/>
        <v>-6700617.530000001</v>
      </c>
      <c r="G30" s="7">
        <f t="shared" si="1"/>
        <v>-12675943.060000002</v>
      </c>
      <c r="H30" s="9">
        <v>213853170.59</v>
      </c>
      <c r="I30" s="9">
        <v>221786729.59</v>
      </c>
    </row>
    <row r="31" spans="1:9" ht="27" customHeight="1">
      <c r="A31" s="5" t="s">
        <v>61</v>
      </c>
      <c r="B31" s="6" t="s">
        <v>62</v>
      </c>
      <c r="C31" s="9">
        <v>25384198.05</v>
      </c>
      <c r="D31" s="9">
        <v>22276900.82</v>
      </c>
      <c r="E31" s="9">
        <v>21671909.18</v>
      </c>
      <c r="F31" s="7">
        <f t="shared" si="0"/>
        <v>-3712288.870000001</v>
      </c>
      <c r="G31" s="7">
        <f t="shared" si="1"/>
        <v>-604991.6400000006</v>
      </c>
      <c r="H31" s="9">
        <v>18637841.84</v>
      </c>
      <c r="I31" s="9">
        <v>18637841.84</v>
      </c>
    </row>
    <row r="32" spans="1:9" ht="15" customHeight="1">
      <c r="A32" s="5" t="s">
        <v>63</v>
      </c>
      <c r="B32" s="6" t="s">
        <v>64</v>
      </c>
      <c r="C32" s="9">
        <v>5373016.7</v>
      </c>
      <c r="D32" s="9">
        <v>2217787.5</v>
      </c>
      <c r="E32" s="9">
        <v>2858375.75</v>
      </c>
      <c r="F32" s="7">
        <f t="shared" si="0"/>
        <v>-2514640.95</v>
      </c>
      <c r="G32" s="7">
        <f t="shared" si="1"/>
        <v>640588.25</v>
      </c>
      <c r="H32" s="9">
        <v>3030394.99</v>
      </c>
      <c r="I32" s="9">
        <v>3030394.99</v>
      </c>
    </row>
    <row r="33" spans="1:9" ht="27" customHeight="1">
      <c r="A33" s="5" t="s">
        <v>65</v>
      </c>
      <c r="B33" s="6" t="s">
        <v>66</v>
      </c>
      <c r="C33" s="9">
        <v>12115792.6</v>
      </c>
      <c r="D33" s="9">
        <v>16484248.45</v>
      </c>
      <c r="E33" s="9">
        <v>13681961.23</v>
      </c>
      <c r="F33" s="7">
        <f t="shared" si="0"/>
        <v>1566168.6300000008</v>
      </c>
      <c r="G33" s="7">
        <f t="shared" si="1"/>
        <v>-2802287.219999999</v>
      </c>
      <c r="H33" s="9">
        <v>12146160.03</v>
      </c>
      <c r="I33" s="9">
        <v>12224838.03</v>
      </c>
    </row>
    <row r="34" spans="1:9" ht="14.25" customHeight="1">
      <c r="A34" s="3" t="s">
        <v>67</v>
      </c>
      <c r="B34" s="4" t="s">
        <v>68</v>
      </c>
      <c r="C34" s="8">
        <f>C35</f>
        <v>31523371.29</v>
      </c>
      <c r="D34" s="8">
        <f>D35</f>
        <v>27068446.98</v>
      </c>
      <c r="E34" s="8">
        <f>E35</f>
        <v>20579875.65</v>
      </c>
      <c r="F34" s="7">
        <f t="shared" si="0"/>
        <v>-10943495.64</v>
      </c>
      <c r="G34" s="7">
        <f t="shared" si="1"/>
        <v>-6488571.330000002</v>
      </c>
      <c r="H34" s="8">
        <f>H35</f>
        <v>17722524.68</v>
      </c>
      <c r="I34" s="8">
        <f>I35</f>
        <v>19523399.1</v>
      </c>
    </row>
    <row r="35" spans="1:9" ht="15" customHeight="1">
      <c r="A35" s="5" t="s">
        <v>69</v>
      </c>
      <c r="B35" s="6" t="s">
        <v>70</v>
      </c>
      <c r="C35" s="9">
        <v>31523371.29</v>
      </c>
      <c r="D35" s="9">
        <v>27068446.98</v>
      </c>
      <c r="E35" s="9">
        <v>20579875.65</v>
      </c>
      <c r="F35" s="7">
        <f t="shared" si="0"/>
        <v>-10943495.64</v>
      </c>
      <c r="G35" s="7">
        <f t="shared" si="1"/>
        <v>-6488571.330000002</v>
      </c>
      <c r="H35" s="9">
        <v>17722524.68</v>
      </c>
      <c r="I35" s="9">
        <v>19523399.1</v>
      </c>
    </row>
    <row r="36" spans="1:9" ht="14.25" customHeight="1">
      <c r="A36" s="3" t="s">
        <v>71</v>
      </c>
      <c r="B36" s="4" t="s">
        <v>72</v>
      </c>
      <c r="C36" s="8">
        <f>C37+C38+C39+C40</f>
        <v>39214136.769999996</v>
      </c>
      <c r="D36" s="8">
        <f>D37+D38+D39+D40</f>
        <v>39091325.59</v>
      </c>
      <c r="E36" s="8">
        <f>E37+E38+E39+E40</f>
        <v>32075339.619999997</v>
      </c>
      <c r="F36" s="7">
        <f t="shared" si="0"/>
        <v>-7138797.1499999985</v>
      </c>
      <c r="G36" s="7">
        <f t="shared" si="1"/>
        <v>-7015985.970000006</v>
      </c>
      <c r="H36" s="8">
        <f>H37+H38+H39+H40</f>
        <v>32521422.11</v>
      </c>
      <c r="I36" s="8">
        <f>I37+I38+I39+I40</f>
        <v>33122081.080000002</v>
      </c>
    </row>
    <row r="37" spans="1:9" ht="15" customHeight="1">
      <c r="A37" s="5" t="s">
        <v>73</v>
      </c>
      <c r="B37" s="6" t="s">
        <v>74</v>
      </c>
      <c r="C37" s="9">
        <v>777823.86</v>
      </c>
      <c r="D37" s="9">
        <v>1218386</v>
      </c>
      <c r="E37" s="9">
        <v>1096547.4</v>
      </c>
      <c r="F37" s="7">
        <f t="shared" si="0"/>
        <v>318723.5399999999</v>
      </c>
      <c r="G37" s="7">
        <f t="shared" si="1"/>
        <v>-121838.6000000001</v>
      </c>
      <c r="H37" s="9">
        <v>943030.76</v>
      </c>
      <c r="I37" s="9">
        <v>943030.76</v>
      </c>
    </row>
    <row r="38" spans="1:9" ht="27" customHeight="1">
      <c r="A38" s="5" t="s">
        <v>75</v>
      </c>
      <c r="B38" s="6" t="s">
        <v>76</v>
      </c>
      <c r="C38" s="9">
        <v>1843752.73</v>
      </c>
      <c r="D38" s="9">
        <v>3020800</v>
      </c>
      <c r="E38" s="9">
        <v>3732456.75</v>
      </c>
      <c r="F38" s="7">
        <f t="shared" si="0"/>
        <v>1888704.02</v>
      </c>
      <c r="G38" s="7">
        <f t="shared" si="1"/>
        <v>711656.75</v>
      </c>
      <c r="H38" s="9">
        <v>3672521.44</v>
      </c>
      <c r="I38" s="9">
        <v>3587794.31</v>
      </c>
    </row>
    <row r="39" spans="1:9" ht="15" customHeight="1">
      <c r="A39" s="5" t="s">
        <v>77</v>
      </c>
      <c r="B39" s="6" t="s">
        <v>78</v>
      </c>
      <c r="C39" s="9">
        <v>36464560.18</v>
      </c>
      <c r="D39" s="9">
        <v>34852139.59</v>
      </c>
      <c r="E39" s="9">
        <v>27246335.47</v>
      </c>
      <c r="F39" s="7">
        <f t="shared" si="0"/>
        <v>-9218224.71</v>
      </c>
      <c r="G39" s="7">
        <f t="shared" si="1"/>
        <v>-7605804.120000005</v>
      </c>
      <c r="H39" s="9">
        <v>27905869.91</v>
      </c>
      <c r="I39" s="9">
        <v>28591256.01</v>
      </c>
    </row>
    <row r="40" spans="1:9" ht="27" customHeight="1">
      <c r="A40" s="5" t="s">
        <v>79</v>
      </c>
      <c r="B40" s="6" t="s">
        <v>80</v>
      </c>
      <c r="C40" s="9">
        <v>128000</v>
      </c>
      <c r="D40" s="9">
        <v>0</v>
      </c>
      <c r="E40" s="9">
        <v>0</v>
      </c>
      <c r="F40" s="7">
        <f t="shared" si="0"/>
        <v>-128000</v>
      </c>
      <c r="G40" s="7">
        <f t="shared" si="1"/>
        <v>0</v>
      </c>
      <c r="H40" s="9">
        <v>0</v>
      </c>
      <c r="I40" s="9">
        <v>0</v>
      </c>
    </row>
    <row r="41" spans="1:9" ht="14.25" customHeight="1">
      <c r="A41" s="3" t="s">
        <v>81</v>
      </c>
      <c r="B41" s="4" t="s">
        <v>82</v>
      </c>
      <c r="C41" s="8">
        <f>C43</f>
        <v>3276519.72</v>
      </c>
      <c r="D41" s="8">
        <f>D43+D42</f>
        <v>12106511.399999999</v>
      </c>
      <c r="E41" s="8">
        <f>E43+E42</f>
        <v>6166281.86</v>
      </c>
      <c r="F41" s="7">
        <f t="shared" si="0"/>
        <v>2889762.14</v>
      </c>
      <c r="G41" s="7">
        <f t="shared" si="1"/>
        <v>-5940229.539999998</v>
      </c>
      <c r="H41" s="8">
        <f>H43+H42</f>
        <v>1369980</v>
      </c>
      <c r="I41" s="8">
        <f>I43+I42</f>
        <v>1369980</v>
      </c>
    </row>
    <row r="42" spans="1:9" ht="14.25" customHeight="1">
      <c r="A42" s="17" t="s">
        <v>103</v>
      </c>
      <c r="B42" s="4">
        <v>1101</v>
      </c>
      <c r="C42" s="8"/>
      <c r="D42" s="8">
        <v>475444.61</v>
      </c>
      <c r="E42" s="8">
        <v>655560</v>
      </c>
      <c r="F42" s="7"/>
      <c r="G42" s="7"/>
      <c r="H42" s="8">
        <v>563781.6</v>
      </c>
      <c r="I42" s="8">
        <v>563781.6</v>
      </c>
    </row>
    <row r="43" spans="1:9" ht="15" customHeight="1">
      <c r="A43" s="5" t="s">
        <v>83</v>
      </c>
      <c r="B43" s="6" t="s">
        <v>84</v>
      </c>
      <c r="C43" s="9">
        <v>3276519.72</v>
      </c>
      <c r="D43" s="9">
        <v>11631066.79</v>
      </c>
      <c r="E43" s="9">
        <v>5510721.86</v>
      </c>
      <c r="F43" s="7">
        <f t="shared" si="0"/>
        <v>2234202.14</v>
      </c>
      <c r="G43" s="7">
        <f t="shared" si="1"/>
        <v>-6120344.929999999</v>
      </c>
      <c r="H43" s="9">
        <v>806198.4</v>
      </c>
      <c r="I43" s="9">
        <v>806198.4</v>
      </c>
    </row>
    <row r="44" spans="1:9" ht="15" customHeight="1">
      <c r="A44" s="10" t="s">
        <v>93</v>
      </c>
      <c r="B44" s="6">
        <v>1200</v>
      </c>
      <c r="C44" s="9">
        <f>C45</f>
        <v>3000000</v>
      </c>
      <c r="D44" s="9">
        <f>D45</f>
        <v>2500000</v>
      </c>
      <c r="E44" s="9">
        <f>E45</f>
        <v>2700000</v>
      </c>
      <c r="F44" s="7">
        <f t="shared" si="0"/>
        <v>-300000</v>
      </c>
      <c r="G44" s="7">
        <f t="shared" si="1"/>
        <v>200000</v>
      </c>
      <c r="H44" s="9">
        <f>H45</f>
        <v>1844728.95</v>
      </c>
      <c r="I44" s="9">
        <f>I45</f>
        <v>1844728.95</v>
      </c>
    </row>
    <row r="45" spans="1:9" ht="29.25" customHeight="1">
      <c r="A45" s="10" t="s">
        <v>94</v>
      </c>
      <c r="B45" s="6">
        <v>1202</v>
      </c>
      <c r="C45" s="9">
        <v>3000000</v>
      </c>
      <c r="D45" s="9">
        <v>2500000</v>
      </c>
      <c r="E45" s="9">
        <v>2700000</v>
      </c>
      <c r="F45" s="7">
        <f t="shared" si="0"/>
        <v>-300000</v>
      </c>
      <c r="G45" s="7">
        <f t="shared" si="1"/>
        <v>200000</v>
      </c>
      <c r="H45" s="9">
        <v>1844728.95</v>
      </c>
      <c r="I45" s="9">
        <v>1844728.95</v>
      </c>
    </row>
    <row r="46" spans="1:9" ht="29.25" customHeight="1">
      <c r="A46" s="3" t="s">
        <v>85</v>
      </c>
      <c r="B46" s="4" t="s">
        <v>86</v>
      </c>
      <c r="C46" s="8">
        <v>0</v>
      </c>
      <c r="D46" s="9">
        <v>0</v>
      </c>
      <c r="E46" s="9">
        <v>0</v>
      </c>
      <c r="F46" s="7">
        <f t="shared" si="0"/>
        <v>0</v>
      </c>
      <c r="G46" s="7">
        <f t="shared" si="1"/>
        <v>0</v>
      </c>
      <c r="H46" s="9">
        <v>0</v>
      </c>
      <c r="I46" s="9">
        <v>0</v>
      </c>
    </row>
    <row r="47" spans="1:9" ht="29.25" customHeight="1">
      <c r="A47" s="5" t="s">
        <v>87</v>
      </c>
      <c r="B47" s="6" t="s">
        <v>88</v>
      </c>
      <c r="C47" s="9">
        <v>0</v>
      </c>
      <c r="D47" s="9">
        <v>0</v>
      </c>
      <c r="E47" s="9">
        <v>0</v>
      </c>
      <c r="F47" s="7">
        <f t="shared" si="0"/>
        <v>0</v>
      </c>
      <c r="G47" s="7">
        <f t="shared" si="1"/>
        <v>0</v>
      </c>
      <c r="H47" s="9">
        <v>0</v>
      </c>
      <c r="I47" s="9">
        <v>0</v>
      </c>
    </row>
    <row r="48" spans="1:9" ht="40.5" customHeight="1">
      <c r="A48" s="12"/>
      <c r="B48" s="13"/>
      <c r="C48" s="14"/>
      <c r="D48" s="14"/>
      <c r="E48" s="14"/>
      <c r="F48" s="14"/>
      <c r="G48" s="14"/>
      <c r="H48" s="14"/>
      <c r="I48" s="14"/>
    </row>
    <row r="49" spans="1:9" ht="40.5" customHeight="1">
      <c r="A49" s="12"/>
      <c r="B49" s="13"/>
      <c r="C49" s="14"/>
      <c r="D49" s="14"/>
      <c r="E49" s="14"/>
      <c r="F49" s="14"/>
      <c r="G49" s="14"/>
      <c r="H49" s="14"/>
      <c r="I49" s="14"/>
    </row>
  </sheetData>
  <sheetProtection/>
  <mergeCells count="1">
    <mergeCell ref="A1:I1"/>
  </mergeCells>
  <printOptions/>
  <pageMargins left="0.03937007874015748" right="0.03937007874015748" top="0.984251968503937" bottom="0.3937007874015748" header="0.31496062992125984" footer="0.31496062992125984"/>
  <pageSetup horizontalDpi="600" verticalDpi="600" orientation="landscape" paperSize="9" scale="8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2022-10-24T04:55:01Z</dcterms:modified>
  <cp:category/>
  <cp:version/>
  <cp:contentType/>
  <cp:contentStatus/>
</cp:coreProperties>
</file>