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lapunova\Desktop\ПРОЕКТ БЮДЖЕТА\БЮДЖЕТ ЛМО 2023-2025\Материалы к проекту бюджета\прогноз СЭР\"/>
    </mc:Choice>
  </mc:AlternateContent>
  <bookViews>
    <workbookView xWindow="0" yWindow="0" windowWidth="16380" windowHeight="8190" tabRatio="500"/>
  </bookViews>
  <sheets>
    <sheet name="стр.1_6" sheetId="1" r:id="rId1"/>
  </sheets>
  <calcPr calcId="162913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9" i="1" l="1"/>
  <c r="K129" i="1"/>
  <c r="J129" i="1"/>
  <c r="I129" i="1"/>
  <c r="H129" i="1"/>
  <c r="G129" i="1"/>
  <c r="F129" i="1"/>
  <c r="E129" i="1"/>
  <c r="L119" i="1"/>
  <c r="K119" i="1"/>
  <c r="J119" i="1"/>
  <c r="I119" i="1"/>
  <c r="H119" i="1"/>
  <c r="G119" i="1"/>
  <c r="F119" i="1"/>
  <c r="E119" i="1"/>
  <c r="L90" i="1"/>
  <c r="K90" i="1"/>
  <c r="J90" i="1"/>
  <c r="I90" i="1"/>
  <c r="H90" i="1"/>
  <c r="G90" i="1"/>
  <c r="F90" i="1"/>
  <c r="E90" i="1"/>
  <c r="E104" i="1" s="1"/>
  <c r="D90" i="1"/>
  <c r="D104" i="1" s="1"/>
  <c r="L56" i="1"/>
  <c r="K56" i="1"/>
  <c r="J56" i="1"/>
  <c r="I56" i="1"/>
  <c r="H56" i="1"/>
  <c r="G56" i="1"/>
  <c r="F56" i="1"/>
  <c r="E56" i="1"/>
  <c r="L48" i="1"/>
  <c r="K48" i="1"/>
  <c r="J48" i="1"/>
  <c r="I48" i="1"/>
  <c r="H48" i="1"/>
  <c r="G48" i="1"/>
  <c r="F48" i="1"/>
  <c r="E48" i="1"/>
  <c r="L37" i="1"/>
  <c r="K37" i="1"/>
  <c r="J37" i="1"/>
  <c r="I37" i="1"/>
  <c r="H37" i="1"/>
  <c r="G37" i="1"/>
  <c r="F37" i="1"/>
  <c r="E37" i="1"/>
  <c r="L34" i="1"/>
  <c r="K34" i="1"/>
  <c r="J34" i="1"/>
  <c r="I34" i="1"/>
  <c r="H34" i="1"/>
  <c r="G34" i="1"/>
  <c r="F34" i="1"/>
  <c r="E34" i="1"/>
  <c r="L31" i="1"/>
  <c r="K31" i="1"/>
  <c r="J31" i="1"/>
  <c r="I31" i="1"/>
  <c r="H31" i="1"/>
  <c r="G31" i="1"/>
  <c r="F31" i="1"/>
  <c r="E31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<sst xmlns="http://schemas.openxmlformats.org/spreadsheetml/2006/main" count="336" uniqueCount="240">
  <si>
    <t>утвержден постановлением администрации Лазовского муниципального округа от 07.09.2022 г. №632</t>
  </si>
  <si>
    <t>Прогноз  социально-экономического развития Лазовского муниципального округа на 2023 год и плановый период 2024-2025 годов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</si>
  <si>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</si>
  <si>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</si>
  <si>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</si>
  <si>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</si>
  <si>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</si>
  <si>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</si>
  <si>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</si>
  <si>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</si>
  <si>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</si>
  <si>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</si>
  <si>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</si>
  <si>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</si>
  <si>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</si>
  <si>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</si>
  <si>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</si>
  <si>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</si>
  <si>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</si>
  <si>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</si>
  <si>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</si>
  <si>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1.10</t>
  </si>
  <si>
    <t>Миграционный прирост (убыль)</t>
  </si>
  <si>
    <t>млн руб.</t>
  </si>
  <si>
    <t>в % к предыдущему году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</si>
  <si>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</si>
  <si>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</si>
  <si>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</si>
  <si>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</si>
  <si>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</si>
  <si>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% к предыдущему году
в сопоставимых ценах</t>
  </si>
  <si>
    <t>индекс дефлятор</t>
  </si>
  <si>
    <t>3.9</t>
  </si>
  <si>
    <t>Обрабатывающие производства (раздел C)</t>
  </si>
  <si>
    <t>3.10</t>
  </si>
  <si>
    <t>Производство пищевых продуктов (10)</t>
  </si>
  <si>
    <t>3.34</t>
  </si>
  <si>
    <t>Обеспечение электрической энергией, газом и паром;
кондиционирование воздуха (раздел D)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</si>
  <si>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</si>
  <si>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</si>
  <si>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</si>
  <si>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</si>
  <si>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</si>
  <si>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</si>
  <si>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</si>
  <si>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</si>
  <si>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</si>
  <si>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</si>
  <si>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</si>
  <si>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</si>
  <si>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</si>
  <si>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</si>
  <si>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</si>
  <si>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</si>
  <si>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% г/г</t>
  </si>
  <si>
    <t>5.4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</si>
  <si>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</si>
  <si>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</si>
  <si>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</si>
  <si>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</si>
  <si>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</si>
  <si>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</si>
  <si>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</si>
  <si>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</si>
  <si>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</si>
  <si>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</si>
  <si>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</si>
  <si>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</si>
  <si>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</si>
  <si>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</si>
  <si>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</si>
  <si>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</si>
  <si>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</si>
  <si>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</si>
  <si>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</si>
  <si>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</si>
  <si>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</si>
  <si>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</si>
  <si>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</si>
  <si>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</si>
  <si>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</si>
  <si>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</si>
  <si>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</si>
  <si>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</si>
  <si>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</si>
  <si>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млрд руб.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</si>
  <si>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</si>
  <si>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</si>
  <si>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</si>
  <si>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</si>
  <si>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</si>
  <si>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</si>
  <si>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</si>
  <si>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</si>
  <si>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</si>
  <si>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</si>
  <si>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</si>
  <si>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</si>
  <si>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>Собственные средства</t>
  </si>
  <si>
    <t>9.6</t>
  </si>
  <si>
    <t>Привлеченные средства, из них:</t>
  </si>
  <si>
    <t>9.6.1</t>
  </si>
  <si>
    <t>кредиты банков, в том числе:</t>
  </si>
  <si>
    <t>9.6.1.1</t>
  </si>
  <si>
    <t>кредиты иностранных банков</t>
  </si>
  <si>
    <t>9.6.2</t>
  </si>
  <si>
    <t>заемные средства других организаций</t>
  </si>
  <si>
    <t>9.6.3</t>
  </si>
  <si>
    <t>бюджетные средства, в том числе:</t>
  </si>
  <si>
    <t>9.6.3.1</t>
  </si>
  <si>
    <t>федеральный бюджет</t>
  </si>
  <si>
    <t>9.6.3.2</t>
  </si>
  <si>
    <t>бюджеты субъектов Российской Федерации</t>
  </si>
  <si>
    <t>9.6.3.3</t>
  </si>
  <si>
    <t>из местных бюджетов</t>
  </si>
  <si>
    <t>9.6.4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</si>
  <si>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</si>
  <si>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</si>
  <si>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</si>
  <si>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</si>
  <si>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</si>
  <si>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</si>
  <si>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</si>
  <si>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</si>
  <si>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10.3.1</t>
  </si>
  <si>
    <t>налог на прибыль организаций</t>
  </si>
  <si>
    <t>10.3.2</t>
  </si>
  <si>
    <t>налог на доходы физических лиц</t>
  </si>
  <si>
    <t>10.3.3</t>
  </si>
  <si>
    <t>налог на добычу полезных ископаемых</t>
  </si>
  <si>
    <t>10.3.4</t>
  </si>
  <si>
    <t>акцизы</t>
  </si>
  <si>
    <t>10.3.5</t>
  </si>
  <si>
    <t>налог, взимаемый в связи с применением упрощенной системы налогообложения</t>
  </si>
  <si>
    <t>10.3.6</t>
  </si>
  <si>
    <t>налог на имущество физических лиц</t>
  </si>
  <si>
    <t>10.3.7</t>
  </si>
  <si>
    <t>налог на имущество организаций</t>
  </si>
  <si>
    <t>10.3.8</t>
  </si>
  <si>
    <t>налог на игорный бизнес</t>
  </si>
  <si>
    <t>10.3.9</t>
  </si>
  <si>
    <t>транспортный налог</t>
  </si>
  <si>
    <t>10.3.10</t>
  </si>
  <si>
    <t>земельный налог</t>
  </si>
  <si>
    <t>10.4</t>
  </si>
  <si>
    <t>Неналоговые доходы</t>
  </si>
  <si>
    <t>10.5</t>
  </si>
  <si>
    <t>Безвозмездные поступления всего, в том числе</t>
  </si>
  <si>
    <t>10.5.1</t>
  </si>
  <si>
    <t>субсидии из федерального бюджета</t>
  </si>
  <si>
    <t>10.5.2</t>
  </si>
  <si>
    <t>субвенции из федерального бюджета</t>
  </si>
  <si>
    <t>10.5.3</t>
  </si>
  <si>
    <t>дотации из федерального бюджета, в том числе:</t>
  </si>
  <si>
    <t>10.5.4</t>
  </si>
  <si>
    <t>дотации на выравнивание бюджетной обеспеченности</t>
  </si>
  <si>
    <t>10.6</t>
  </si>
  <si>
    <t>Расходы консолидированного бюджета субъекта
Российской Федерации всего, в том числе по направлениям:</t>
  </si>
  <si>
    <t>10.6.1</t>
  </si>
  <si>
    <t>общегосударственные вопросы</t>
  </si>
  <si>
    <t>10.6.2</t>
  </si>
  <si>
    <t>национальная оборона</t>
  </si>
  <si>
    <t>10.6.3</t>
  </si>
  <si>
    <t>национальная безопасность и правоохранительная деятельность</t>
  </si>
  <si>
    <t>10.6.4</t>
  </si>
  <si>
    <t>национальная экономика</t>
  </si>
  <si>
    <t>10.6.5</t>
  </si>
  <si>
    <t>жилищно-коммунальное хозяйство</t>
  </si>
  <si>
    <t>10.6.6</t>
  </si>
  <si>
    <t>охрана окружающей среды</t>
  </si>
  <si>
    <t>10.6.7</t>
  </si>
  <si>
    <t>образование</t>
  </si>
  <si>
    <t>10.6.8</t>
  </si>
  <si>
    <t>культура, кинематография</t>
  </si>
  <si>
    <t>10.6.9</t>
  </si>
  <si>
    <t>здравоохранение</t>
  </si>
  <si>
    <t>10.6.10</t>
  </si>
  <si>
    <t>социальная политика</t>
  </si>
  <si>
    <t>10.6.11</t>
  </si>
  <si>
    <t>физическая культура и спорт</t>
  </si>
  <si>
    <t>10.6.12</t>
  </si>
  <si>
    <t>средства массовой информации</t>
  </si>
  <si>
    <t>10.6.13</t>
  </si>
  <si>
    <t>обслуживание государственного и муниципального долга</t>
  </si>
  <si>
    <t>10.7</t>
  </si>
  <si>
    <t>Дефицит(-), профицит(+) консолидированного бюджета субъекта Российской Федерации, млн рублей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</si>
  <si>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</si>
  <si>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</si>
  <si>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</si>
  <si>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</si>
  <si>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</si>
  <si>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</si>
  <si>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</si>
  <si>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</si>
  <si>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</si>
  <si>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</si>
  <si>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</si>
  <si>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тыс. человек</t>
  </si>
  <si>
    <t>12.2</t>
  </si>
  <si>
    <t>Численность трудовых ресурсов – всего, в том числе:</t>
  </si>
  <si>
    <t>12.2.1</t>
  </si>
  <si>
    <t>трудоспособное население в трудоспособном возрасте</t>
  </si>
  <si>
    <t>12.2.2</t>
  </si>
  <si>
    <t>иностранные трудовые мигранты</t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</si>
  <si>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</si>
  <si>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</si>
  <si>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</si>
  <si>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</si>
  <si>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</si>
  <si>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</si>
  <si>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12.3</t>
  </si>
  <si>
    <t>Численность занятых в экономике – всего, в том числе по разделам ОКВЭД:</t>
  </si>
  <si>
    <t>12.5</t>
  </si>
  <si>
    <t>Номинальная начисленная среднемесячная заработная плата работников организаций</t>
  </si>
  <si>
    <t>рублей</t>
  </si>
  <si>
    <t>12.6</t>
  </si>
  <si>
    <t>Темп роста номинальной начисленной среднемесячной заработной платы работников организаций</t>
  </si>
  <si>
    <t>12.7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</si>
  <si>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</si>
  <si>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</si>
  <si>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</si>
  <si>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</si>
  <si>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>Реальная заработная плата работников организаций</t>
  </si>
  <si>
    <t>12.10</t>
  </si>
  <si>
    <t>Индекс производительности труда</t>
  </si>
  <si>
    <t>12.11</t>
  </si>
  <si>
    <t>Уровень безработицы (по методологии МОТ)</t>
  </si>
  <si>
    <t>% к раб. силе</t>
  </si>
  <si>
    <t>12.12</t>
  </si>
  <si>
    <t>Уровень зарегистрированной безработицы (на конец года)</t>
  </si>
  <si>
    <t>12.13</t>
  </si>
  <si>
    <t>Общая численность безработных (по методологии МОТ)</t>
  </si>
  <si>
    <t>12.14</t>
  </si>
  <si>
    <t>Численность безработных, зарегистрированных в государственных учреждениях службы занятости населения (на конец года)</t>
  </si>
  <si>
    <t>12.15</t>
  </si>
  <si>
    <t>Фонд заработной платы работников организаций</t>
  </si>
  <si>
    <t>12.16</t>
  </si>
  <si>
    <t>Темп роста фонда заработной платы работников организаций</t>
  </si>
  <si>
    <t>Примечание:</t>
  </si>
  <si>
    <t>* Используются фактические статистические данные, которые разрабатываются субъектами официального статистического учета.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</si>
</sst>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#,##0.00&quot;   &quot;;\-#,##0.00&quot;   &quot;"/>
    <numFmt numFmtId="167" formatCode="#,##0&quot;   &quot;;\-#,##0&quot;   &quot;"/>
    <numFmt numFmtId="168" formatCode="#,##0&quot;   &quot;;[Red]\-#,##0&quot;   &quot;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C9211E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C9211E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6"/>
      <color rgb="FFC9211E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b/>
      <sz val="6.5"/>
      <name val="Times New Roman"/>
      <family val="1"/>
      <charset val="204"/>
    </font>
    <font>
      <sz val="6.5"/>
      <color rgb="FFC9211E"/>
      <name val="Times New Roman"/>
      <family val="1"/>
      <charset val="204"/>
    </font>
    <font>
      <i/>
      <sz val="6.5"/>
      <name val="Times New Roman"/>
      <family val="1"/>
      <charset val="204"/>
    </font>
    <font>
      <sz val="6.5"/>
      <color rgb="FF333333"/>
      <name val="Times New Roman"/>
      <family val="1"/>
      <charset val="204"/>
    </font>
    <font>
      <sz val="6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0" xfId="0" applyFont="1"/>
    <xf numFmtId="0" fontId="12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2" fontId="12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5"/>
    </xf>
    <xf numFmtId="165" fontId="17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164" fontId="17" fillId="0" borderId="2" xfId="0" applyNumberFormat="1" applyFont="1" applyBorder="1" applyAlignment="1">
      <alignment horizontal="center" vertical="center"/>
    </xf>
    <xf numFmtId="167" fontId="17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8" fontId="12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32"/>
  <sheetViews>
    <sheetView tabSelected="1" view="pageBreakPreview" zoomScale="124" zoomScaleNormal="200" zoomScalePageLayoutView="124" workbookViewId="0">
      <pane ySplit="14" topLeftCell="A118" activePane="bottomLeft" state="frozen"/>
      <selection pane="bottomLeft" activeCell="O118" sqref="O118"/>
    </sheetView>
  </sheetViews>
  <sheetFormatPr defaultColWidth="9.140625" defaultRowHeight="12.75" x14ac:dyDescent="0.2"/>
  <cols>
    <col min="1" max="1" width="7.28515625" style="1" customWidth="1"/>
    <col min="2" max="2" width="41.140625" style="2" customWidth="1"/>
    <col min="3" max="3" width="14.5703125" style="2" customWidth="1"/>
    <col min="4" max="4" width="7" style="2" customWidth="1"/>
    <col min="5" max="5" width="5.7109375" style="3" customWidth="1"/>
    <col min="6" max="6" width="6.7109375" style="3" customWidth="1"/>
    <col min="7" max="7" width="9.7109375" style="2" customWidth="1"/>
    <col min="8" max="8" width="7" style="2" customWidth="1"/>
    <col min="9" max="9" width="9.7109375" style="2" customWidth="1"/>
    <col min="10" max="10" width="7" style="2" customWidth="1"/>
    <col min="11" max="11" width="9.7109375" style="2" customWidth="1"/>
    <col min="12" max="12" width="7" style="2" customWidth="1"/>
    <col min="13" max="1024" width="9.140625" style="2"/>
  </cols>
  <sheetData>
    <row r="2" spans="1:12" ht="37.35" customHeight="1" x14ac:dyDescent="0.2">
      <c r="C2"/>
      <c r="J2" s="58" t="s">
        <v>0</v>
      </c>
      <c r="K2" s="58"/>
      <c r="L2" s="58"/>
    </row>
    <row r="3" spans="1:12" x14ac:dyDescent="0.2">
      <c r="C3"/>
      <c r="I3" s="4"/>
      <c r="J3" s="59"/>
      <c r="K3" s="59"/>
      <c r="L3" s="59"/>
    </row>
    <row r="4" spans="1:12" x14ac:dyDescent="0.2">
      <c r="C4"/>
      <c r="I4" s="59"/>
      <c r="J4" s="59"/>
      <c r="K4" s="59"/>
      <c r="L4" s="59"/>
    </row>
    <row r="5" spans="1:12" s="6" customFormat="1" ht="12.75" customHeight="1" x14ac:dyDescent="0.2">
      <c r="A5" s="5"/>
      <c r="C5"/>
      <c r="E5" s="7"/>
      <c r="F5" s="7"/>
      <c r="I5" s="59"/>
      <c r="J5" s="59"/>
      <c r="K5" s="59"/>
      <c r="L5" s="59"/>
    </row>
    <row r="6" spans="1:12" s="9" customFormat="1" ht="15.75" customHeight="1" x14ac:dyDescent="0.15">
      <c r="A6" s="8"/>
      <c r="E6" s="10"/>
      <c r="F6" s="10"/>
    </row>
    <row r="7" spans="1:12" s="11" customFormat="1" ht="24.95" customHeight="1" x14ac:dyDescent="0.1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15" customFormat="1" ht="6" customHeight="1" x14ac:dyDescent="0.2">
      <c r="A8" s="12"/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</row>
    <row r="9" spans="1:12" s="16" customFormat="1" ht="8.25" customHeight="1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 s="9" customFormat="1" ht="6" customHeight="1" x14ac:dyDescent="0.2">
      <c r="A10" s="8"/>
      <c r="E10" s="10"/>
      <c r="F10" s="10"/>
      <c r="J10" s="2"/>
    </row>
    <row r="11" spans="1:12" s="6" customFormat="1" ht="21" customHeight="1" x14ac:dyDescent="0.2">
      <c r="A11" s="17"/>
      <c r="B11" s="18"/>
      <c r="C11" s="18"/>
      <c r="D11" s="19" t="s">
        <v>2</v>
      </c>
      <c r="E11" s="20" t="s">
        <v>2</v>
      </c>
      <c r="F11" s="21" t="s">
        <v>3</v>
      </c>
      <c r="G11" s="64" t="s">
        <v>4</v>
      </c>
      <c r="H11" s="64"/>
      <c r="I11" s="64"/>
      <c r="J11" s="64"/>
      <c r="K11" s="64"/>
      <c r="L11" s="64"/>
    </row>
    <row r="12" spans="1:12" s="6" customFormat="1" ht="10.5" x14ac:dyDescent="0.2">
      <c r="A12" s="22"/>
      <c r="B12" s="23" t="s">
        <v>5</v>
      </c>
      <c r="C12" s="23" t="s">
        <v>6</v>
      </c>
      <c r="D12" s="64">
        <v>2020</v>
      </c>
      <c r="E12" s="65">
        <v>2021</v>
      </c>
      <c r="F12" s="65">
        <v>2022</v>
      </c>
      <c r="G12" s="64">
        <v>2023</v>
      </c>
      <c r="H12" s="64"/>
      <c r="I12" s="64">
        <v>2024</v>
      </c>
      <c r="J12" s="64"/>
      <c r="K12" s="64">
        <v>2025</v>
      </c>
      <c r="L12" s="64"/>
    </row>
    <row r="13" spans="1:12" s="6" customFormat="1" ht="12" customHeight="1" x14ac:dyDescent="0.2">
      <c r="A13" s="22"/>
      <c r="B13" s="23"/>
      <c r="C13" s="23"/>
      <c r="D13" s="64"/>
      <c r="E13" s="65"/>
      <c r="F13" s="65"/>
      <c r="G13" s="19" t="s">
        <v>7</v>
      </c>
      <c r="H13" s="19" t="s">
        <v>8</v>
      </c>
      <c r="I13" s="19" t="s">
        <v>7</v>
      </c>
      <c r="K13" s="19" t="s">
        <v>7</v>
      </c>
      <c r="L13" s="19" t="s">
        <v>8</v>
      </c>
    </row>
    <row r="14" spans="1:12" s="6" customFormat="1" ht="12" customHeight="1" x14ac:dyDescent="0.2">
      <c r="A14" s="24"/>
      <c r="B14" s="25"/>
      <c r="C14" s="25"/>
      <c r="D14" s="64"/>
      <c r="E14" s="65"/>
      <c r="F14" s="65"/>
      <c r="G14" s="19" t="s">
        <v>9</v>
      </c>
      <c r="H14" s="19" t="s">
        <v>10</v>
      </c>
      <c r="I14" s="19" t="s">
        <v>9</v>
      </c>
      <c r="J14" s="19" t="s">
        <v>10</v>
      </c>
      <c r="K14" s="19" t="s">
        <v>9</v>
      </c>
      <c r="L14" s="19" t="s">
        <v>10</v>
      </c>
    </row>
    <row r="15" spans="1:12" s="6" customFormat="1" ht="10.5" x14ac:dyDescent="0.2">
      <c r="A15" s="26"/>
      <c r="B15" s="27" t="s">
        <v>11</v>
      </c>
      <c r="C15" s="19"/>
      <c r="D15" s="19"/>
      <c r="E15" s="28"/>
      <c r="F15" s="28"/>
      <c r="G15" s="19"/>
      <c r="H15" s="19"/>
      <c r="I15" s="19"/>
      <c r="J15" s="19"/>
      <c r="K15" s="19"/>
      <c r="L15" s="19"/>
    </row>
    <row r="16" spans="1:12" s="6" customFormat="1" ht="10.5" x14ac:dyDescent="0.2">
      <c r="A16" s="26" t="s">
        <v>12</v>
      </c>
      <c r="B16" s="29" t="s">
        <v>13</v>
      </c>
      <c r="C16" s="19" t="s">
        <v>14</v>
      </c>
      <c r="D16" s="57">
        <v>12.786</v>
      </c>
      <c r="E16" s="57">
        <v>12.794</v>
      </c>
      <c r="F16" s="57">
        <v>12.46</v>
      </c>
      <c r="G16" s="57">
        <v>12.683999999999999</v>
      </c>
      <c r="H16" s="40">
        <v>12.72</v>
      </c>
      <c r="I16" s="57">
        <v>12.691000000000001</v>
      </c>
      <c r="J16" s="57">
        <v>12.693</v>
      </c>
      <c r="K16" s="57">
        <v>12.734999999999999</v>
      </c>
      <c r="L16" s="20">
        <v>12.765000000000001</v>
      </c>
    </row>
    <row r="17" spans="1:12" s="6" customFormat="1" ht="10.5" x14ac:dyDescent="0.2">
      <c r="A17" s="26" t="s">
        <v>15</v>
      </c>
      <c r="B17" s="29" t="s">
        <v>16</v>
      </c>
      <c r="C17" s="19" t="s">
        <v>14</v>
      </c>
      <c r="D17" s="57">
        <v>12.784000000000001</v>
      </c>
      <c r="E17" s="57">
        <v>12.788</v>
      </c>
      <c r="F17" s="57">
        <v>12.492000000000001</v>
      </c>
      <c r="G17" s="57">
        <v>12.657999999999999</v>
      </c>
      <c r="H17" s="57">
        <v>12.707000000000001</v>
      </c>
      <c r="I17" s="57">
        <v>12.587999999999999</v>
      </c>
      <c r="J17" s="57">
        <v>12.680999999999999</v>
      </c>
      <c r="K17" s="57">
        <v>12.691000000000001</v>
      </c>
      <c r="L17" s="20">
        <v>12.702999999999999</v>
      </c>
    </row>
    <row r="18" spans="1:12" s="31" customFormat="1" ht="21" x14ac:dyDescent="0.2">
      <c r="A18" s="26" t="s">
        <v>17</v>
      </c>
      <c r="B18" s="30" t="s">
        <v>18</v>
      </c>
      <c r="C18" s="19" t="s">
        <v>14</v>
      </c>
      <c r="D18" s="40">
        <v>6.65</v>
      </c>
      <c r="E18" s="40">
        <v>6.5739999999999998</v>
      </c>
      <c r="F18" s="40">
        <v>7.5350000000000001</v>
      </c>
      <c r="G18" s="57">
        <v>6.6710000000000003</v>
      </c>
      <c r="H18" s="57">
        <v>6.6970000000000001</v>
      </c>
      <c r="I18" s="57">
        <v>6.6340000000000003</v>
      </c>
      <c r="J18" s="57">
        <v>6.6829999999999998</v>
      </c>
      <c r="K18" s="57">
        <v>6.6950000000000003</v>
      </c>
      <c r="L18" s="20">
        <v>6.7030000000000003</v>
      </c>
    </row>
    <row r="19" spans="1:12" s="6" customFormat="1" ht="21" x14ac:dyDescent="0.2">
      <c r="A19" s="26" t="s">
        <v>19</v>
      </c>
      <c r="B19" s="30" t="s">
        <v>20</v>
      </c>
      <c r="C19" s="19" t="s">
        <v>14</v>
      </c>
      <c r="D19" s="57">
        <v>4.4290000000000003</v>
      </c>
      <c r="E19" s="57">
        <v>3.8879999999999999</v>
      </c>
      <c r="F19" s="57">
        <v>3.7839999999999998</v>
      </c>
      <c r="G19" s="57">
        <v>3.7210000000000001</v>
      </c>
      <c r="H19" s="57">
        <v>3.7360000000000002</v>
      </c>
      <c r="I19" s="57">
        <v>3.7010000000000001</v>
      </c>
      <c r="J19" s="57">
        <v>3.7280000000000002</v>
      </c>
      <c r="K19" s="57">
        <v>3.7759999999999998</v>
      </c>
      <c r="L19" s="20">
        <v>3.88</v>
      </c>
    </row>
    <row r="20" spans="1:12" s="6" customFormat="1" ht="10.5" x14ac:dyDescent="0.2">
      <c r="A20" s="26" t="s">
        <v>21</v>
      </c>
      <c r="B20" s="29" t="s">
        <v>22</v>
      </c>
      <c r="C20" s="19" t="s">
        <v>14</v>
      </c>
      <c r="D20" s="57">
        <v>-0.123</v>
      </c>
      <c r="E20" s="57">
        <v>-0.129</v>
      </c>
      <c r="F20" s="57">
        <v>-0.13200000000000001</v>
      </c>
      <c r="G20" s="57">
        <v>-0.129</v>
      </c>
      <c r="H20" s="57">
        <v>-0.129</v>
      </c>
      <c r="I20" s="57">
        <v>-0.125</v>
      </c>
      <c r="J20" s="57">
        <v>-0.125</v>
      </c>
      <c r="K20" s="57">
        <v>-0.124</v>
      </c>
      <c r="L20" s="19">
        <v>-0.124</v>
      </c>
    </row>
    <row r="21" spans="1:12" s="6" customFormat="1" ht="10.5" x14ac:dyDescent="0.2">
      <c r="A21" s="26"/>
      <c r="B21" s="27" t="s">
        <v>25</v>
      </c>
      <c r="C21" s="19"/>
      <c r="D21" s="57"/>
      <c r="E21" s="57"/>
      <c r="F21" s="57"/>
      <c r="G21" s="57"/>
      <c r="H21" s="57"/>
      <c r="I21" s="57"/>
      <c r="J21" s="57"/>
      <c r="K21" s="57"/>
      <c r="L21" s="19"/>
    </row>
    <row r="22" spans="1:12" s="6" customFormat="1" ht="21" x14ac:dyDescent="0.2">
      <c r="A22" s="26" t="s">
        <v>26</v>
      </c>
      <c r="B22" s="30" t="s">
        <v>27</v>
      </c>
      <c r="C22" s="19" t="s">
        <v>23</v>
      </c>
      <c r="D22" s="57">
        <v>316.565</v>
      </c>
      <c r="E22" s="57">
        <v>354.26499999999999</v>
      </c>
      <c r="F22" s="57">
        <v>303</v>
      </c>
      <c r="G22" s="57">
        <v>399.73099999999999</v>
      </c>
      <c r="H22" s="57">
        <v>400.226</v>
      </c>
      <c r="I22" s="57">
        <v>418.512</v>
      </c>
      <c r="J22" s="57">
        <v>419.54399999999998</v>
      </c>
      <c r="K22" s="57">
        <v>424.55200000000002</v>
      </c>
      <c r="L22" s="20">
        <v>430.4</v>
      </c>
    </row>
    <row r="23" spans="1:12" s="6" customFormat="1" ht="21" x14ac:dyDescent="0.2">
      <c r="A23" s="26" t="s">
        <v>28</v>
      </c>
      <c r="B23" s="29" t="s">
        <v>29</v>
      </c>
      <c r="C23" s="32" t="s">
        <v>30</v>
      </c>
      <c r="D23" s="37">
        <v>92.76</v>
      </c>
      <c r="E23" s="37">
        <f>E22/D22/E24*100*100</f>
        <v>104.29551407408</v>
      </c>
      <c r="F23" s="37">
        <f>F22/E22/F24*100*100</f>
        <v>82.31876250937853</v>
      </c>
      <c r="G23" s="66">
        <f>SUM(G22/F22/G24*100*100)</f>
        <v>127.09481930852044</v>
      </c>
      <c r="H23" s="66">
        <f>SUM(H22/F22/H24*10000)</f>
        <v>126.76371283961409</v>
      </c>
      <c r="I23" s="66">
        <f>SUM(I22/H22/I24*100*100)</f>
        <v>100.35404852304512</v>
      </c>
      <c r="J23" s="66">
        <f>SUM(J22/H22/J24*10000)</f>
        <v>100.69814877360861</v>
      </c>
      <c r="K23" s="66">
        <f>SUM(K22/J22/K24*100*100)</f>
        <v>97.114853113716052</v>
      </c>
      <c r="L23" s="34">
        <f>SUM(L22/J22/L24*10000)</f>
        <v>98.547138585833551</v>
      </c>
    </row>
    <row r="24" spans="1:12" s="6" customFormat="1" ht="10.5" x14ac:dyDescent="0.2">
      <c r="A24" s="26"/>
      <c r="B24" s="29" t="s">
        <v>31</v>
      </c>
      <c r="C24" s="32"/>
      <c r="D24" s="57">
        <v>107.8</v>
      </c>
      <c r="E24" s="57">
        <v>107.3</v>
      </c>
      <c r="F24" s="57">
        <v>103.9</v>
      </c>
      <c r="G24" s="57">
        <v>103.8</v>
      </c>
      <c r="H24" s="57">
        <v>104.2</v>
      </c>
      <c r="I24" s="57">
        <v>104.2</v>
      </c>
      <c r="J24" s="57">
        <v>104.1</v>
      </c>
      <c r="K24" s="57">
        <v>104.2</v>
      </c>
      <c r="L24" s="20">
        <v>104.1</v>
      </c>
    </row>
    <row r="25" spans="1:12" s="6" customFormat="1" ht="21" x14ac:dyDescent="0.2">
      <c r="A25" s="26" t="s">
        <v>32</v>
      </c>
      <c r="B25" s="36" t="s">
        <v>33</v>
      </c>
      <c r="C25" s="32" t="s">
        <v>30</v>
      </c>
      <c r="D25" s="37">
        <v>103.5</v>
      </c>
      <c r="E25" s="37">
        <v>103.9</v>
      </c>
      <c r="F25" s="37">
        <v>103.9</v>
      </c>
      <c r="G25" s="37">
        <v>99.5</v>
      </c>
      <c r="H25" s="37">
        <v>101.1</v>
      </c>
      <c r="I25" s="37">
        <v>99.2</v>
      </c>
      <c r="J25" s="37">
        <v>100.7</v>
      </c>
      <c r="K25" s="37">
        <v>99.75</v>
      </c>
      <c r="L25" s="37">
        <v>103.7</v>
      </c>
    </row>
    <row r="26" spans="1:12" s="6" customFormat="1" ht="21" x14ac:dyDescent="0.2">
      <c r="A26" s="26" t="s">
        <v>34</v>
      </c>
      <c r="B26" s="29" t="s">
        <v>35</v>
      </c>
      <c r="C26" s="32" t="s">
        <v>30</v>
      </c>
      <c r="D26" s="37">
        <v>101.6</v>
      </c>
      <c r="E26" s="37">
        <v>101.6</v>
      </c>
      <c r="F26" s="37">
        <v>101.6</v>
      </c>
      <c r="G26" s="37">
        <v>96.4</v>
      </c>
      <c r="H26" s="37">
        <v>101.5</v>
      </c>
      <c r="I26" s="37">
        <v>96.2</v>
      </c>
      <c r="J26" s="37">
        <v>101.1</v>
      </c>
      <c r="K26" s="37">
        <v>97.2</v>
      </c>
      <c r="L26" s="37">
        <v>105.2</v>
      </c>
    </row>
    <row r="27" spans="1:12" s="6" customFormat="1" ht="21" x14ac:dyDescent="0.2">
      <c r="A27" s="26" t="s">
        <v>36</v>
      </c>
      <c r="B27" s="35" t="s">
        <v>37</v>
      </c>
      <c r="C27" s="32" t="s">
        <v>30</v>
      </c>
      <c r="D27" s="38">
        <v>104.4</v>
      </c>
      <c r="E27" s="38">
        <v>101.1</v>
      </c>
      <c r="F27" s="38">
        <v>100</v>
      </c>
      <c r="G27" s="38">
        <v>100</v>
      </c>
      <c r="H27" s="38">
        <v>100</v>
      </c>
      <c r="I27" s="38">
        <v>100</v>
      </c>
      <c r="J27" s="38">
        <v>100</v>
      </c>
      <c r="K27" s="38">
        <v>100</v>
      </c>
      <c r="L27" s="38">
        <v>100</v>
      </c>
    </row>
    <row r="28" spans="1:12" s="6" customFormat="1" ht="27" x14ac:dyDescent="0.2">
      <c r="A28" s="26" t="s">
        <v>38</v>
      </c>
      <c r="B28" s="35" t="s">
        <v>39</v>
      </c>
      <c r="C28" s="32" t="s">
        <v>30</v>
      </c>
      <c r="D28" s="38">
        <v>84.4</v>
      </c>
      <c r="E28" s="38">
        <v>100</v>
      </c>
      <c r="F28" s="38">
        <v>100</v>
      </c>
      <c r="G28" s="38">
        <v>100</v>
      </c>
      <c r="H28" s="38">
        <v>100</v>
      </c>
      <c r="I28" s="38">
        <v>100</v>
      </c>
      <c r="J28" s="38">
        <v>100</v>
      </c>
      <c r="K28" s="38">
        <v>100</v>
      </c>
      <c r="L28" s="38">
        <v>100</v>
      </c>
    </row>
    <row r="29" spans="1:12" s="6" customFormat="1" ht="10.5" x14ac:dyDescent="0.2">
      <c r="A29" s="26"/>
      <c r="B29" s="27" t="s">
        <v>40</v>
      </c>
      <c r="C29" s="32"/>
      <c r="D29" s="57"/>
      <c r="E29" s="57"/>
      <c r="F29" s="57"/>
      <c r="G29" s="57"/>
      <c r="H29" s="57"/>
      <c r="I29" s="57"/>
      <c r="J29" s="57"/>
      <c r="K29" s="57"/>
      <c r="L29" s="19"/>
    </row>
    <row r="30" spans="1:12" s="6" customFormat="1" ht="10.5" x14ac:dyDescent="0.2">
      <c r="A30" s="26" t="s">
        <v>41</v>
      </c>
      <c r="B30" s="29" t="s">
        <v>42</v>
      </c>
      <c r="C30" s="19" t="s">
        <v>23</v>
      </c>
      <c r="D30" s="57">
        <v>260.34699999999998</v>
      </c>
      <c r="E30" s="57">
        <v>275.45</v>
      </c>
      <c r="F30" s="57">
        <v>288.76100000000002</v>
      </c>
      <c r="G30" s="57">
        <v>293.48700000000002</v>
      </c>
      <c r="H30" s="57">
        <v>302.52199999999999</v>
      </c>
      <c r="I30" s="57">
        <v>306.892</v>
      </c>
      <c r="J30" s="57">
        <v>309.72199999999998</v>
      </c>
      <c r="K30" s="57">
        <v>309.53699999999998</v>
      </c>
      <c r="L30" s="20">
        <v>309.89999999999998</v>
      </c>
    </row>
    <row r="31" spans="1:12" s="6" customFormat="1" ht="21" x14ac:dyDescent="0.2">
      <c r="A31" s="26" t="s">
        <v>43</v>
      </c>
      <c r="B31" s="29" t="s">
        <v>44</v>
      </c>
      <c r="C31" s="32" t="s">
        <v>30</v>
      </c>
      <c r="D31" s="37">
        <v>96.34</v>
      </c>
      <c r="E31" s="37">
        <f>E30/D30/E32*100*100</f>
        <v>101.05167517795451</v>
      </c>
      <c r="F31" s="37">
        <f>F30/E30/F32*100*100</f>
        <v>100.99465894135049</v>
      </c>
      <c r="G31" s="67">
        <f>SUM(G30/F30/G32*100*100)</f>
        <v>97.821605012733031</v>
      </c>
      <c r="H31" s="67">
        <f>SUM(H30/F30/H32*10000)</f>
        <v>100.9301856855586</v>
      </c>
      <c r="I31" s="67">
        <f>SUM(I30/H30/I32*100*100)</f>
        <v>97.262246445783546</v>
      </c>
      <c r="J31" s="67">
        <f>SUM(J30/H30/J32*10000)</f>
        <v>98.442300191263882</v>
      </c>
      <c r="K31" s="67">
        <f>SUM(K30/J30/K32*100*100)</f>
        <v>95.820008643758058</v>
      </c>
      <c r="L31" s="39">
        <f>SUM(L30/J30/L32*10000)</f>
        <v>96.209106628127557</v>
      </c>
    </row>
    <row r="32" spans="1:12" s="6" customFormat="1" ht="10.5" x14ac:dyDescent="0.2">
      <c r="A32" s="26"/>
      <c r="B32" s="29" t="s">
        <v>31</v>
      </c>
      <c r="C32" s="32"/>
      <c r="D32" s="57">
        <v>103.8</v>
      </c>
      <c r="E32" s="57">
        <v>104.7</v>
      </c>
      <c r="F32" s="57">
        <v>103.8</v>
      </c>
      <c r="G32" s="57">
        <v>103.9</v>
      </c>
      <c r="H32" s="57">
        <v>103.8</v>
      </c>
      <c r="I32" s="57">
        <v>104.3</v>
      </c>
      <c r="J32" s="57">
        <v>104</v>
      </c>
      <c r="K32" s="57">
        <v>104.3</v>
      </c>
      <c r="L32" s="19">
        <v>104</v>
      </c>
    </row>
    <row r="33" spans="1:12" s="6" customFormat="1" ht="10.5" x14ac:dyDescent="0.2">
      <c r="A33" s="26" t="s">
        <v>45</v>
      </c>
      <c r="B33" s="29" t="s">
        <v>46</v>
      </c>
      <c r="C33" s="19" t="s">
        <v>23</v>
      </c>
      <c r="D33" s="57">
        <v>177.874</v>
      </c>
      <c r="E33" s="57">
        <v>189.25</v>
      </c>
      <c r="F33" s="57">
        <v>200.363</v>
      </c>
      <c r="G33" s="57">
        <v>209.78</v>
      </c>
      <c r="H33" s="57">
        <v>211.994</v>
      </c>
      <c r="I33" s="57">
        <v>221.108</v>
      </c>
      <c r="J33" s="57">
        <v>223.86600000000001</v>
      </c>
      <c r="K33" s="57">
        <v>229.45</v>
      </c>
      <c r="L33" s="20">
        <v>232.49799999999999</v>
      </c>
    </row>
    <row r="34" spans="1:12" s="6" customFormat="1" ht="21" x14ac:dyDescent="0.2">
      <c r="A34" s="26" t="s">
        <v>47</v>
      </c>
      <c r="B34" s="29" t="s">
        <v>48</v>
      </c>
      <c r="C34" s="32" t="s">
        <v>30</v>
      </c>
      <c r="D34" s="37">
        <v>101.1</v>
      </c>
      <c r="E34" s="37">
        <f>E33/D33/E35*100*100</f>
        <v>101.81391235869187</v>
      </c>
      <c r="F34" s="37">
        <f>F33/E33/F35*100*100</f>
        <v>102.88836425304223</v>
      </c>
      <c r="G34" s="67">
        <f>SUM(G33/F33/G35*100*100)</f>
        <v>100.76994182411664</v>
      </c>
      <c r="H34" s="67">
        <f>SUM(H33/F33/H35*10000)</f>
        <v>102.02985919995902</v>
      </c>
      <c r="I34" s="67">
        <f>SUM(I33/H33/I35*100*100)</f>
        <v>99.999212155925733</v>
      </c>
      <c r="J34" s="67">
        <f>SUM(J33/H33/J35*10000)</f>
        <v>101.53861393754977</v>
      </c>
      <c r="K34" s="67">
        <f>SUM(K33/J33/K35*100*100)</f>
        <v>96.419895859116565</v>
      </c>
      <c r="L34" s="39">
        <f>SUM(L33/J33/L35*10000)</f>
        <v>96.162850064737782</v>
      </c>
    </row>
    <row r="35" spans="1:12" s="6" customFormat="1" ht="10.5" x14ac:dyDescent="0.2">
      <c r="A35" s="26"/>
      <c r="B35" s="29" t="s">
        <v>31</v>
      </c>
      <c r="C35" s="32"/>
      <c r="D35" s="57">
        <v>106.2</v>
      </c>
      <c r="E35" s="57">
        <v>104.5</v>
      </c>
      <c r="F35" s="57">
        <v>102.9</v>
      </c>
      <c r="G35" s="57">
        <v>103.9</v>
      </c>
      <c r="H35" s="57">
        <v>103.7</v>
      </c>
      <c r="I35" s="57">
        <v>104.3</v>
      </c>
      <c r="J35" s="57">
        <v>104</v>
      </c>
      <c r="K35" s="57">
        <v>106.3</v>
      </c>
      <c r="L35" s="19">
        <v>108</v>
      </c>
    </row>
    <row r="36" spans="1:12" s="6" customFormat="1" ht="10.5" x14ac:dyDescent="0.2">
      <c r="A36" s="26" t="s">
        <v>49</v>
      </c>
      <c r="B36" s="29" t="s">
        <v>50</v>
      </c>
      <c r="C36" s="19" t="s">
        <v>23</v>
      </c>
      <c r="D36" s="57">
        <v>82.472999999999999</v>
      </c>
      <c r="E36" s="57">
        <v>91.751999999999995</v>
      </c>
      <c r="F36" s="57">
        <v>95.388999999999996</v>
      </c>
      <c r="G36" s="57">
        <v>99.706999999999994</v>
      </c>
      <c r="H36" s="57">
        <v>105.658</v>
      </c>
      <c r="I36" s="57">
        <v>101.83499999999999</v>
      </c>
      <c r="J36" s="57">
        <v>110.432</v>
      </c>
      <c r="K36" s="57">
        <v>101.83499999999999</v>
      </c>
      <c r="L36" s="20">
        <v>110.432</v>
      </c>
    </row>
    <row r="37" spans="1:12" s="6" customFormat="1" ht="21" x14ac:dyDescent="0.2">
      <c r="A37" s="26" t="s">
        <v>51</v>
      </c>
      <c r="B37" s="29" t="s">
        <v>52</v>
      </c>
      <c r="C37" s="32" t="s">
        <v>30</v>
      </c>
      <c r="D37" s="42">
        <v>101.2</v>
      </c>
      <c r="E37" s="37">
        <f>E36/D36/E38*100*100</f>
        <v>105.75185822999383</v>
      </c>
      <c r="F37" s="37">
        <f>F36/E36/F38*100*100</f>
        <v>100.06154599614929</v>
      </c>
      <c r="G37" s="67">
        <f>SUM(G36/F36/G38*100*100)</f>
        <v>100.50646865426347</v>
      </c>
      <c r="H37" s="67">
        <f>SUM(H36/F36/H38*10000)</f>
        <v>106.71039714451067</v>
      </c>
      <c r="I37" s="67">
        <f>SUM(I36/H36/I38*100*100)</f>
        <v>92.496854280400342</v>
      </c>
      <c r="J37" s="67">
        <f>SUM(J36/H36/J38*10000)</f>
        <v>100.4984150604927</v>
      </c>
      <c r="K37" s="67">
        <f>SUM(K36/J36/K38*100*100)</f>
        <v>88.498194631615306</v>
      </c>
      <c r="L37" s="39">
        <f>SUM(L36/J36/L38*10000)</f>
        <v>96.15384615384616</v>
      </c>
    </row>
    <row r="38" spans="1:12" s="6" customFormat="1" ht="10.5" x14ac:dyDescent="0.2">
      <c r="A38" s="26"/>
      <c r="B38" s="29" t="s">
        <v>31</v>
      </c>
      <c r="C38" s="32"/>
      <c r="D38" s="57">
        <v>98.8</v>
      </c>
      <c r="E38" s="57">
        <v>105.2</v>
      </c>
      <c r="F38" s="57">
        <v>103.9</v>
      </c>
      <c r="G38" s="57">
        <v>104</v>
      </c>
      <c r="H38" s="57">
        <v>103.8</v>
      </c>
      <c r="I38" s="57">
        <v>104.2</v>
      </c>
      <c r="J38" s="57">
        <v>104</v>
      </c>
      <c r="K38" s="57">
        <v>104.2</v>
      </c>
      <c r="L38" s="19">
        <v>104</v>
      </c>
    </row>
    <row r="39" spans="1:12" s="6" customFormat="1" ht="10.5" x14ac:dyDescent="0.2">
      <c r="A39" s="26"/>
      <c r="B39" s="27" t="s">
        <v>53</v>
      </c>
      <c r="C39" s="19"/>
      <c r="D39" s="57"/>
      <c r="E39" s="57"/>
      <c r="F39" s="57"/>
      <c r="G39" s="57"/>
      <c r="H39" s="57"/>
      <c r="I39" s="57"/>
      <c r="J39" s="57"/>
      <c r="K39" s="57"/>
      <c r="L39" s="19"/>
    </row>
    <row r="40" spans="1:12" s="6" customFormat="1" ht="10.5" x14ac:dyDescent="0.2">
      <c r="A40" s="26" t="s">
        <v>55</v>
      </c>
      <c r="B40" s="29" t="s">
        <v>56</v>
      </c>
      <c r="C40" s="19" t="s">
        <v>57</v>
      </c>
      <c r="D40" s="40">
        <v>1.421</v>
      </c>
      <c r="E40" s="40">
        <v>1.7350000000000001</v>
      </c>
      <c r="F40" s="40">
        <v>0.88300000000000001</v>
      </c>
      <c r="G40" s="40">
        <v>1.1100000000000001</v>
      </c>
      <c r="H40" s="40">
        <v>1.1619999999999999</v>
      </c>
      <c r="I40" s="40">
        <v>1.1100000000000001</v>
      </c>
      <c r="J40" s="57">
        <v>1.1619999999999999</v>
      </c>
      <c r="K40" s="40">
        <v>1.1100000000000001</v>
      </c>
      <c r="L40" s="19">
        <v>1.1619999999999999</v>
      </c>
    </row>
    <row r="41" spans="1:12" s="6" customFormat="1" ht="10.5" x14ac:dyDescent="0.2">
      <c r="A41" s="26"/>
      <c r="B41" s="27" t="s">
        <v>58</v>
      </c>
      <c r="C41" s="19"/>
      <c r="D41" s="57"/>
      <c r="E41" s="57"/>
      <c r="F41" s="57"/>
      <c r="G41" s="57"/>
      <c r="H41" s="57"/>
      <c r="I41" s="57"/>
      <c r="J41" s="57"/>
      <c r="K41" s="57"/>
      <c r="L41" s="19"/>
    </row>
    <row r="42" spans="1:12" s="6" customFormat="1" ht="21" x14ac:dyDescent="0.2">
      <c r="A42" s="26" t="s">
        <v>59</v>
      </c>
      <c r="B42" s="30" t="s">
        <v>60</v>
      </c>
      <c r="C42" s="32" t="s">
        <v>61</v>
      </c>
      <c r="D42" s="57">
        <v>105</v>
      </c>
      <c r="E42" s="57">
        <v>104.4</v>
      </c>
      <c r="F42" s="57">
        <v>104.2</v>
      </c>
      <c r="G42" s="37">
        <v>104</v>
      </c>
      <c r="H42" s="57">
        <v>103.9</v>
      </c>
      <c r="I42" s="41">
        <v>104</v>
      </c>
      <c r="J42" s="57">
        <v>103.9</v>
      </c>
      <c r="K42" s="41">
        <v>104</v>
      </c>
      <c r="L42" s="19">
        <v>103.9</v>
      </c>
    </row>
    <row r="43" spans="1:12" s="6" customFormat="1" ht="10.5" customHeight="1" x14ac:dyDescent="0.2">
      <c r="A43" s="26" t="s">
        <v>62</v>
      </c>
      <c r="B43" s="30" t="s">
        <v>63</v>
      </c>
      <c r="C43" s="32" t="s">
        <v>54</v>
      </c>
      <c r="D43" s="57">
        <v>103.7</v>
      </c>
      <c r="E43" s="57">
        <v>104.8</v>
      </c>
      <c r="F43" s="57">
        <v>103.8</v>
      </c>
      <c r="G43" s="57">
        <v>103.9</v>
      </c>
      <c r="H43" s="57">
        <v>103.8</v>
      </c>
      <c r="I43" s="42">
        <v>104</v>
      </c>
      <c r="J43" s="57">
        <v>103.9</v>
      </c>
      <c r="K43" s="42">
        <v>104</v>
      </c>
      <c r="L43" s="19">
        <v>103.9</v>
      </c>
    </row>
    <row r="44" spans="1:12" s="6" customFormat="1" ht="10.5" x14ac:dyDescent="0.2">
      <c r="A44" s="26" t="s">
        <v>64</v>
      </c>
      <c r="B44" s="29" t="s">
        <v>65</v>
      </c>
      <c r="C44" s="19" t="s">
        <v>66</v>
      </c>
      <c r="D44" s="57"/>
      <c r="E44" s="57"/>
      <c r="F44" s="57"/>
      <c r="G44" s="57"/>
      <c r="H44" s="57"/>
      <c r="I44" s="57"/>
      <c r="J44" s="57"/>
      <c r="K44" s="57"/>
      <c r="L44" s="19"/>
    </row>
    <row r="45" spans="1:12" s="6" customFormat="1" ht="21" x14ac:dyDescent="0.2">
      <c r="A45" s="26" t="s">
        <v>67</v>
      </c>
      <c r="B45" s="29" t="s">
        <v>68</v>
      </c>
      <c r="C45" s="32" t="s">
        <v>30</v>
      </c>
      <c r="D45" s="57"/>
      <c r="E45" s="57"/>
      <c r="F45" s="57"/>
      <c r="G45" s="57"/>
      <c r="H45" s="57"/>
      <c r="I45" s="57"/>
      <c r="J45" s="57"/>
      <c r="K45" s="57"/>
      <c r="L45" s="19"/>
    </row>
    <row r="46" spans="1:12" s="6" customFormat="1" ht="10.5" x14ac:dyDescent="0.2">
      <c r="A46" s="26" t="s">
        <v>69</v>
      </c>
      <c r="B46" s="29" t="s">
        <v>70</v>
      </c>
      <c r="C46" s="19" t="s">
        <v>54</v>
      </c>
      <c r="D46" s="57"/>
      <c r="E46" s="57"/>
      <c r="F46" s="57"/>
      <c r="G46" s="57"/>
      <c r="H46" s="57"/>
      <c r="I46" s="57"/>
      <c r="J46" s="57"/>
      <c r="K46" s="57"/>
      <c r="L46" s="19"/>
    </row>
    <row r="47" spans="1:12" s="6" customFormat="1" ht="10.5" x14ac:dyDescent="0.2">
      <c r="A47" s="26" t="s">
        <v>71</v>
      </c>
      <c r="B47" s="29" t="s">
        <v>72</v>
      </c>
      <c r="C47" s="32" t="s">
        <v>66</v>
      </c>
      <c r="D47" s="57">
        <v>130.5</v>
      </c>
      <c r="E47" s="57">
        <v>142.72200000000001</v>
      </c>
      <c r="F47" s="57">
        <v>77.7</v>
      </c>
      <c r="G47" s="57">
        <v>150.93199999999999</v>
      </c>
      <c r="H47" s="57">
        <v>159.19399999999999</v>
      </c>
      <c r="I47" s="57">
        <v>157.96299999999999</v>
      </c>
      <c r="J47" s="57">
        <v>162.381</v>
      </c>
      <c r="K47" s="57">
        <v>162.69999999999999</v>
      </c>
      <c r="L47" s="20">
        <v>169.381</v>
      </c>
    </row>
    <row r="48" spans="1:12" s="6" customFormat="1" ht="21" x14ac:dyDescent="0.2">
      <c r="A48" s="26" t="s">
        <v>73</v>
      </c>
      <c r="B48" s="29" t="s">
        <v>74</v>
      </c>
      <c r="C48" s="32" t="s">
        <v>30</v>
      </c>
      <c r="D48" s="37">
        <v>102.3</v>
      </c>
      <c r="E48" s="37">
        <f>E47/D47/E49*100*100</f>
        <v>105.66716641679159</v>
      </c>
      <c r="F48" s="37">
        <f>F47/E47/F49*100*100</f>
        <v>52.600484696203779</v>
      </c>
      <c r="G48" s="37">
        <f>G47/E47/G49*100*100</f>
        <v>102.27508879105629</v>
      </c>
      <c r="H48" s="42">
        <f>H47/E47/G49*10000</f>
        <v>107.87361517109304</v>
      </c>
      <c r="I48" s="37">
        <f>I47/G47/I49*10000</f>
        <v>101.21701083983099</v>
      </c>
      <c r="J48" s="37">
        <f>J47/G47/I49*10000</f>
        <v>104.04790639062689</v>
      </c>
      <c r="K48" s="37">
        <f>K47/I47/K49*10000</f>
        <v>99.611995664680236</v>
      </c>
      <c r="L48" s="33">
        <f>L47/I47/K49*10000</f>
        <v>103.70239359360296</v>
      </c>
    </row>
    <row r="49" spans="1:12" s="6" customFormat="1" ht="10.5" x14ac:dyDescent="0.2">
      <c r="A49" s="26" t="s">
        <v>75</v>
      </c>
      <c r="B49" s="29" t="s">
        <v>76</v>
      </c>
      <c r="C49" s="32" t="s">
        <v>54</v>
      </c>
      <c r="D49" s="57">
        <v>103.2</v>
      </c>
      <c r="E49" s="57">
        <v>103.5</v>
      </c>
      <c r="F49" s="57">
        <v>103.5</v>
      </c>
      <c r="G49" s="37">
        <v>103.4</v>
      </c>
      <c r="H49" s="57">
        <v>104.2</v>
      </c>
      <c r="I49" s="57">
        <v>103.4</v>
      </c>
      <c r="J49" s="57">
        <v>104.1</v>
      </c>
      <c r="K49" s="57">
        <v>103.4</v>
      </c>
      <c r="L49" s="19">
        <v>104.1</v>
      </c>
    </row>
    <row r="50" spans="1:12" s="6" customFormat="1" ht="21" x14ac:dyDescent="0.2">
      <c r="A50" s="26"/>
      <c r="B50" s="43" t="s">
        <v>77</v>
      </c>
      <c r="C50" s="19"/>
      <c r="D50" s="57"/>
      <c r="E50" s="57"/>
      <c r="F50" s="57"/>
      <c r="G50" s="57"/>
      <c r="H50" s="57"/>
      <c r="I50" s="57"/>
      <c r="J50" s="57"/>
      <c r="K50" s="57"/>
      <c r="L50" s="19"/>
    </row>
    <row r="51" spans="1:12" s="6" customFormat="1" ht="21" x14ac:dyDescent="0.2">
      <c r="A51" s="26" t="s">
        <v>78</v>
      </c>
      <c r="B51" s="30" t="s">
        <v>79</v>
      </c>
      <c r="C51" s="19" t="s">
        <v>80</v>
      </c>
      <c r="D51" s="57">
        <v>76</v>
      </c>
      <c r="E51" s="57">
        <v>77</v>
      </c>
      <c r="F51" s="57">
        <v>78</v>
      </c>
      <c r="G51" s="57">
        <v>85</v>
      </c>
      <c r="H51" s="57">
        <v>90</v>
      </c>
      <c r="I51" s="57">
        <v>95</v>
      </c>
      <c r="J51" s="57">
        <v>100</v>
      </c>
      <c r="K51" s="57">
        <v>95</v>
      </c>
      <c r="L51" s="19">
        <v>100</v>
      </c>
    </row>
    <row r="52" spans="1:12" s="6" customFormat="1" ht="30.95" customHeight="1" x14ac:dyDescent="0.2">
      <c r="A52" s="26" t="s">
        <v>81</v>
      </c>
      <c r="B52" s="30" t="s">
        <v>82</v>
      </c>
      <c r="C52" s="19" t="s">
        <v>14</v>
      </c>
      <c r="D52" s="57">
        <v>0.628</v>
      </c>
      <c r="E52" s="57">
        <v>0.65400000000000003</v>
      </c>
      <c r="F52" s="57">
        <v>0.65400000000000003</v>
      </c>
      <c r="G52" s="40">
        <v>0.67</v>
      </c>
      <c r="H52" s="57">
        <v>0.68500000000000005</v>
      </c>
      <c r="I52" s="57">
        <v>0.66500000000000004</v>
      </c>
      <c r="J52" s="40">
        <v>0.69</v>
      </c>
      <c r="K52" s="57">
        <v>0.66500000000000004</v>
      </c>
      <c r="L52" s="40">
        <v>0.69</v>
      </c>
    </row>
    <row r="53" spans="1:12" s="6" customFormat="1" ht="10.5" customHeight="1" x14ac:dyDescent="0.2">
      <c r="A53" s="26" t="s">
        <v>83</v>
      </c>
      <c r="B53" s="30" t="s">
        <v>84</v>
      </c>
      <c r="C53" s="19" t="s">
        <v>85</v>
      </c>
      <c r="D53" s="57"/>
      <c r="E53" s="57"/>
      <c r="F53" s="57"/>
      <c r="G53" s="57"/>
      <c r="H53" s="57"/>
      <c r="I53" s="57"/>
      <c r="J53" s="57"/>
      <c r="K53" s="57"/>
      <c r="L53" s="19"/>
    </row>
    <row r="54" spans="1:12" s="6" customFormat="1" ht="10.5" x14ac:dyDescent="0.2">
      <c r="A54" s="26"/>
      <c r="B54" s="27" t="s">
        <v>86</v>
      </c>
      <c r="C54" s="19"/>
      <c r="D54" s="57"/>
      <c r="E54" s="57"/>
      <c r="F54" s="57"/>
      <c r="G54" s="57"/>
      <c r="H54" s="57"/>
      <c r="I54" s="57"/>
      <c r="J54" s="57"/>
      <c r="K54" s="57"/>
      <c r="L54" s="19"/>
    </row>
    <row r="55" spans="1:12" s="6" customFormat="1" ht="10.5" x14ac:dyDescent="0.2">
      <c r="A55" s="26" t="s">
        <v>87</v>
      </c>
      <c r="B55" s="29" t="s">
        <v>88</v>
      </c>
      <c r="C55" s="19" t="s">
        <v>66</v>
      </c>
      <c r="D55" s="57">
        <v>2314.4</v>
      </c>
      <c r="E55" s="57">
        <v>2407</v>
      </c>
      <c r="F55" s="57">
        <v>2409</v>
      </c>
      <c r="G55" s="57">
        <v>2529</v>
      </c>
      <c r="H55" s="57">
        <v>2653.7</v>
      </c>
      <c r="I55" s="57">
        <v>2670</v>
      </c>
      <c r="J55" s="57">
        <v>2812.9</v>
      </c>
      <c r="K55" s="57">
        <v>2980</v>
      </c>
      <c r="L55" s="20">
        <v>3200</v>
      </c>
    </row>
    <row r="56" spans="1:12" s="6" customFormat="1" ht="21" x14ac:dyDescent="0.2">
      <c r="A56" s="26" t="s">
        <v>89</v>
      </c>
      <c r="B56" s="29" t="s">
        <v>90</v>
      </c>
      <c r="C56" s="32" t="s">
        <v>30</v>
      </c>
      <c r="D56" s="67">
        <v>96.2</v>
      </c>
      <c r="E56" s="67">
        <f>SUM(E55/D55/E57*100*100)</f>
        <v>98.485830479003653</v>
      </c>
      <c r="F56" s="67">
        <f>SUM(F55/E55/F57*100*100)</f>
        <v>95.136018046224507</v>
      </c>
      <c r="G56" s="67">
        <f>SUM(G55/F55/G57*100*100)</f>
        <v>100.07752149648542</v>
      </c>
      <c r="H56" s="67">
        <f>SUM(H55/F55/H57*10000)</f>
        <v>105.01214661732831</v>
      </c>
      <c r="I56" s="67">
        <f>SUM(I55/H55/I57*100*100)</f>
        <v>96.005951074504353</v>
      </c>
      <c r="J56" s="67">
        <f>SUM(J55/H55/J57*10000)</f>
        <v>101.14424710766791</v>
      </c>
      <c r="K56" s="67">
        <f>SUM(K55/J55/K57*100*100)</f>
        <v>101.08825235101422</v>
      </c>
      <c r="L56" s="39">
        <f>SUM(L55/J55/L57*10000)</f>
        <v>108.55114346417636</v>
      </c>
    </row>
    <row r="57" spans="1:12" s="6" customFormat="1" ht="10.5" x14ac:dyDescent="0.2">
      <c r="A57" s="26" t="s">
        <v>91</v>
      </c>
      <c r="B57" s="29" t="s">
        <v>92</v>
      </c>
      <c r="C57" s="19" t="s">
        <v>54</v>
      </c>
      <c r="D57" s="57">
        <v>105.6</v>
      </c>
      <c r="E57" s="57">
        <v>105.6</v>
      </c>
      <c r="F57" s="57">
        <v>105.2</v>
      </c>
      <c r="G57" s="57">
        <v>104.9</v>
      </c>
      <c r="H57" s="57">
        <v>104.9</v>
      </c>
      <c r="I57" s="57">
        <v>104.8</v>
      </c>
      <c r="J57" s="57">
        <v>104.8</v>
      </c>
      <c r="K57" s="57">
        <v>104.8</v>
      </c>
      <c r="L57" s="20">
        <v>104.8</v>
      </c>
    </row>
    <row r="58" spans="1:12" s="6" customFormat="1" ht="21" x14ac:dyDescent="0.2">
      <c r="A58" s="26" t="s">
        <v>93</v>
      </c>
      <c r="B58" s="30" t="s">
        <v>94</v>
      </c>
      <c r="C58" s="19" t="s">
        <v>95</v>
      </c>
      <c r="D58" s="57"/>
      <c r="E58" s="57"/>
      <c r="F58" s="57"/>
      <c r="G58" s="57"/>
      <c r="H58" s="57"/>
      <c r="I58" s="57"/>
      <c r="J58" s="57"/>
      <c r="K58" s="57"/>
      <c r="L58" s="19"/>
    </row>
    <row r="59" spans="1:12" s="6" customFormat="1" ht="36" x14ac:dyDescent="0.2">
      <c r="A59" s="26"/>
      <c r="B59" s="35" t="s">
        <v>96</v>
      </c>
      <c r="C59" s="19"/>
      <c r="D59" s="57"/>
      <c r="E59" s="57"/>
      <c r="F59" s="57"/>
      <c r="G59" s="57"/>
      <c r="H59" s="57"/>
      <c r="I59" s="57"/>
      <c r="J59" s="57"/>
      <c r="K59" s="57"/>
      <c r="L59" s="19"/>
    </row>
    <row r="60" spans="1:12" s="6" customFormat="1" ht="10.5" x14ac:dyDescent="0.2">
      <c r="A60" s="26" t="s">
        <v>97</v>
      </c>
      <c r="B60" s="29" t="s">
        <v>98</v>
      </c>
      <c r="C60" s="19" t="s">
        <v>66</v>
      </c>
      <c r="D60" s="57">
        <v>2261.3000000000002</v>
      </c>
      <c r="E60" s="57">
        <v>2351.8000000000002</v>
      </c>
      <c r="F60" s="57">
        <v>2391.6999999999998</v>
      </c>
      <c r="G60" s="57">
        <v>2468.9</v>
      </c>
      <c r="H60" s="57">
        <v>2591.4</v>
      </c>
      <c r="I60" s="57">
        <v>2606.8000000000002</v>
      </c>
      <c r="J60" s="57">
        <v>2748.7</v>
      </c>
      <c r="K60" s="57">
        <v>2606.8000000000002</v>
      </c>
      <c r="L60" s="44">
        <v>2748.7</v>
      </c>
    </row>
    <row r="61" spans="1:12" s="6" customFormat="1" ht="10.5" x14ac:dyDescent="0.2">
      <c r="A61" s="26" t="s">
        <v>99</v>
      </c>
      <c r="B61" s="29" t="s">
        <v>100</v>
      </c>
      <c r="C61" s="19" t="s">
        <v>66</v>
      </c>
      <c r="D61" s="57">
        <v>53.1</v>
      </c>
      <c r="E61" s="57">
        <v>55.2</v>
      </c>
      <c r="F61" s="57">
        <v>58.3</v>
      </c>
      <c r="G61" s="57">
        <v>60.1</v>
      </c>
      <c r="H61" s="57">
        <v>62.3</v>
      </c>
      <c r="I61" s="57">
        <v>63.2</v>
      </c>
      <c r="J61" s="57">
        <v>63.6</v>
      </c>
      <c r="K61" s="57">
        <v>63.2</v>
      </c>
      <c r="L61" s="44">
        <v>63.6</v>
      </c>
    </row>
    <row r="62" spans="1:12" s="6" customFormat="1" ht="10.5" x14ac:dyDescent="0.2">
      <c r="A62" s="26" t="s">
        <v>101</v>
      </c>
      <c r="B62" s="45" t="s">
        <v>102</v>
      </c>
      <c r="C62" s="19" t="s">
        <v>66</v>
      </c>
      <c r="D62" s="57"/>
      <c r="E62" s="57"/>
      <c r="F62" s="57"/>
      <c r="G62" s="57"/>
      <c r="H62" s="57"/>
      <c r="I62" s="57"/>
      <c r="J62" s="57"/>
      <c r="K62" s="57"/>
      <c r="L62" s="46"/>
    </row>
    <row r="63" spans="1:12" s="6" customFormat="1" ht="10.5" x14ac:dyDescent="0.2">
      <c r="A63" s="26" t="s">
        <v>103</v>
      </c>
      <c r="B63" s="47" t="s">
        <v>104</v>
      </c>
      <c r="C63" s="19" t="s">
        <v>66</v>
      </c>
      <c r="D63" s="57"/>
      <c r="E63" s="57"/>
      <c r="F63" s="57"/>
      <c r="G63" s="57"/>
      <c r="H63" s="57"/>
      <c r="I63" s="57"/>
      <c r="J63" s="57"/>
      <c r="K63" s="57"/>
      <c r="L63" s="46"/>
    </row>
    <row r="64" spans="1:12" s="6" customFormat="1" ht="10.5" x14ac:dyDescent="0.2">
      <c r="A64" s="26" t="s">
        <v>105</v>
      </c>
      <c r="B64" s="45" t="s">
        <v>106</v>
      </c>
      <c r="C64" s="19" t="s">
        <v>66</v>
      </c>
      <c r="D64" s="57"/>
      <c r="E64" s="57"/>
      <c r="F64" s="57"/>
      <c r="G64" s="57"/>
      <c r="H64" s="57"/>
      <c r="I64" s="57"/>
      <c r="J64" s="57"/>
      <c r="K64" s="57"/>
      <c r="L64" s="46"/>
    </row>
    <row r="65" spans="1:12" s="6" customFormat="1" ht="10.5" x14ac:dyDescent="0.2">
      <c r="A65" s="26" t="s">
        <v>107</v>
      </c>
      <c r="B65" s="45" t="s">
        <v>108</v>
      </c>
      <c r="C65" s="19" t="s">
        <v>66</v>
      </c>
      <c r="D65" s="57">
        <v>43.6</v>
      </c>
      <c r="E65" s="57">
        <v>45.3</v>
      </c>
      <c r="F65" s="57">
        <v>47.1</v>
      </c>
      <c r="G65" s="57">
        <v>49</v>
      </c>
      <c r="H65" s="57">
        <v>51</v>
      </c>
      <c r="I65" s="57">
        <v>51.6</v>
      </c>
      <c r="J65" s="57">
        <v>51.9</v>
      </c>
      <c r="K65" s="57">
        <v>51.6</v>
      </c>
      <c r="L65" s="44">
        <v>51.9</v>
      </c>
    </row>
    <row r="66" spans="1:12" s="6" customFormat="1" ht="10.5" x14ac:dyDescent="0.2">
      <c r="A66" s="26" t="s">
        <v>109</v>
      </c>
      <c r="B66" s="47" t="s">
        <v>110</v>
      </c>
      <c r="C66" s="19" t="s">
        <v>66</v>
      </c>
      <c r="D66" s="57">
        <v>4.4000000000000004</v>
      </c>
      <c r="E66" s="57">
        <v>4.5999999999999996</v>
      </c>
      <c r="F66" s="57">
        <v>4.8</v>
      </c>
      <c r="G66" s="57">
        <v>5</v>
      </c>
      <c r="H66" s="57">
        <v>6.1</v>
      </c>
      <c r="I66" s="57">
        <v>6.3</v>
      </c>
      <c r="J66" s="57">
        <v>6.4</v>
      </c>
      <c r="K66" s="57">
        <v>6.3</v>
      </c>
      <c r="L66" s="44">
        <v>6.4</v>
      </c>
    </row>
    <row r="67" spans="1:12" s="6" customFormat="1" ht="10.5" x14ac:dyDescent="0.2">
      <c r="A67" s="26" t="s">
        <v>111</v>
      </c>
      <c r="B67" s="47" t="s">
        <v>112</v>
      </c>
      <c r="C67" s="19" t="s">
        <v>66</v>
      </c>
      <c r="D67" s="57">
        <v>23.5</v>
      </c>
      <c r="E67" s="57">
        <v>24.5</v>
      </c>
      <c r="F67" s="57">
        <v>24.5</v>
      </c>
      <c r="G67" s="57">
        <v>26.4</v>
      </c>
      <c r="H67" s="57">
        <v>26.9</v>
      </c>
      <c r="I67" s="57">
        <v>27.1</v>
      </c>
      <c r="J67" s="57">
        <v>27.2</v>
      </c>
      <c r="K67" s="57">
        <v>27.1</v>
      </c>
      <c r="L67" s="44">
        <v>27.2</v>
      </c>
    </row>
    <row r="68" spans="1:12" s="6" customFormat="1" ht="10.5" x14ac:dyDescent="0.2">
      <c r="A68" s="26" t="s">
        <v>113</v>
      </c>
      <c r="B68" s="47" t="s">
        <v>114</v>
      </c>
      <c r="C68" s="19" t="s">
        <v>66</v>
      </c>
      <c r="D68" s="57">
        <v>15.7</v>
      </c>
      <c r="E68" s="57">
        <v>16.32</v>
      </c>
      <c r="F68" s="57">
        <v>16.899999999999999</v>
      </c>
      <c r="G68" s="57">
        <v>17.600000000000001</v>
      </c>
      <c r="H68" s="57">
        <v>18</v>
      </c>
      <c r="I68" s="57">
        <v>18.2</v>
      </c>
      <c r="J68" s="38">
        <v>18.3</v>
      </c>
      <c r="K68" s="57">
        <v>18.2</v>
      </c>
      <c r="L68" s="48">
        <v>18.3</v>
      </c>
    </row>
    <row r="69" spans="1:12" s="6" customFormat="1" ht="10.5" x14ac:dyDescent="0.2">
      <c r="A69" s="26" t="s">
        <v>115</v>
      </c>
      <c r="B69" s="45" t="s">
        <v>116</v>
      </c>
      <c r="C69" s="19" t="s">
        <v>66</v>
      </c>
      <c r="D69" s="57">
        <v>9.5</v>
      </c>
      <c r="E69" s="57">
        <v>9.8800000000000008</v>
      </c>
      <c r="F69" s="57">
        <v>11.2</v>
      </c>
      <c r="G69" s="57">
        <v>11.1</v>
      </c>
      <c r="H69" s="57">
        <v>11.3</v>
      </c>
      <c r="I69" s="57">
        <v>11.6</v>
      </c>
      <c r="J69" s="57">
        <v>11.7</v>
      </c>
      <c r="K69" s="57">
        <v>11.6</v>
      </c>
      <c r="L69" s="44">
        <v>11.7</v>
      </c>
    </row>
    <row r="70" spans="1:12" s="6" customFormat="1" ht="10.5" customHeight="1" x14ac:dyDescent="0.2">
      <c r="A70" s="26"/>
      <c r="B70" s="43" t="s">
        <v>117</v>
      </c>
      <c r="C70" s="19"/>
      <c r="D70" s="57"/>
      <c r="E70" s="57"/>
      <c r="F70" s="57"/>
      <c r="G70" s="57"/>
      <c r="H70" s="57"/>
      <c r="I70" s="57"/>
      <c r="J70" s="57"/>
      <c r="K70" s="57"/>
      <c r="L70" s="46"/>
    </row>
    <row r="71" spans="1:12" s="6" customFormat="1" ht="21" customHeight="1" x14ac:dyDescent="0.2">
      <c r="A71" s="26" t="s">
        <v>118</v>
      </c>
      <c r="B71" s="35" t="s">
        <v>119</v>
      </c>
      <c r="C71" s="19" t="s">
        <v>23</v>
      </c>
      <c r="D71" s="57">
        <v>626</v>
      </c>
      <c r="E71" s="57">
        <v>587</v>
      </c>
      <c r="F71" s="57">
        <v>579.70000000000005</v>
      </c>
      <c r="G71" s="57">
        <v>503.9</v>
      </c>
      <c r="H71" s="57">
        <v>503.9</v>
      </c>
      <c r="I71" s="57">
        <v>496.7</v>
      </c>
      <c r="J71" s="57">
        <v>496.7</v>
      </c>
      <c r="K71" s="57">
        <v>514.29999999999995</v>
      </c>
      <c r="L71" s="20">
        <v>514.29999999999995</v>
      </c>
    </row>
    <row r="72" spans="1:12" s="6" customFormat="1" ht="10.5" x14ac:dyDescent="0.2">
      <c r="A72" s="26" t="s">
        <v>120</v>
      </c>
      <c r="B72" s="36" t="s">
        <v>121</v>
      </c>
      <c r="C72" s="19" t="s">
        <v>23</v>
      </c>
      <c r="D72" s="57">
        <v>289</v>
      </c>
      <c r="E72" s="57">
        <v>250.9</v>
      </c>
      <c r="F72" s="57">
        <v>308.89999999999998</v>
      </c>
      <c r="G72" s="57">
        <v>256.3</v>
      </c>
      <c r="H72" s="57">
        <v>256.3</v>
      </c>
      <c r="I72" s="57">
        <v>257</v>
      </c>
      <c r="J72" s="57">
        <v>257</v>
      </c>
      <c r="K72" s="57">
        <v>261.89999999999998</v>
      </c>
      <c r="L72" s="20">
        <v>261.89999999999998</v>
      </c>
    </row>
    <row r="73" spans="1:12" s="6" customFormat="1" ht="21" customHeight="1" x14ac:dyDescent="0.2">
      <c r="A73" s="26" t="s">
        <v>122</v>
      </c>
      <c r="B73" s="35" t="s">
        <v>123</v>
      </c>
      <c r="C73" s="19" t="s">
        <v>23</v>
      </c>
      <c r="D73" s="57">
        <v>267.8</v>
      </c>
      <c r="E73" s="57">
        <v>234.1</v>
      </c>
      <c r="F73" s="57">
        <v>290.2</v>
      </c>
      <c r="G73" s="57">
        <v>233.6</v>
      </c>
      <c r="H73" s="57">
        <v>233.6</v>
      </c>
      <c r="I73" s="57">
        <v>241.1</v>
      </c>
      <c r="J73" s="57">
        <v>241.1</v>
      </c>
      <c r="K73" s="57">
        <v>243</v>
      </c>
      <c r="L73" s="20">
        <v>243</v>
      </c>
    </row>
    <row r="74" spans="1:12" s="6" customFormat="1" ht="10.5" x14ac:dyDescent="0.2">
      <c r="A74" s="26" t="s">
        <v>124</v>
      </c>
      <c r="B74" s="45" t="s">
        <v>125</v>
      </c>
      <c r="C74" s="19" t="s">
        <v>23</v>
      </c>
      <c r="D74" s="57"/>
      <c r="E74" s="57"/>
      <c r="F74" s="57"/>
      <c r="G74" s="57"/>
      <c r="H74" s="57"/>
      <c r="I74" s="57"/>
      <c r="J74" s="57"/>
      <c r="K74" s="57"/>
      <c r="L74" s="46"/>
    </row>
    <row r="75" spans="1:12" s="6" customFormat="1" ht="10.5" x14ac:dyDescent="0.2">
      <c r="A75" s="26" t="s">
        <v>126</v>
      </c>
      <c r="B75" s="45" t="s">
        <v>127</v>
      </c>
      <c r="C75" s="19" t="s">
        <v>23</v>
      </c>
      <c r="D75" s="57">
        <v>243.6</v>
      </c>
      <c r="E75" s="57">
        <v>212.7</v>
      </c>
      <c r="F75" s="57">
        <v>263.7</v>
      </c>
      <c r="G75" s="57">
        <v>212.3</v>
      </c>
      <c r="H75" s="57">
        <v>212.3</v>
      </c>
      <c r="I75" s="57">
        <v>219.2</v>
      </c>
      <c r="J75" s="57">
        <v>219.2</v>
      </c>
      <c r="K75" s="57">
        <v>219.9</v>
      </c>
      <c r="L75" s="20">
        <v>219.9</v>
      </c>
    </row>
    <row r="76" spans="1:12" s="6" customFormat="1" ht="10.5" x14ac:dyDescent="0.2">
      <c r="A76" s="26" t="s">
        <v>128</v>
      </c>
      <c r="B76" s="45" t="s">
        <v>129</v>
      </c>
      <c r="C76" s="19" t="s">
        <v>23</v>
      </c>
      <c r="D76" s="57"/>
      <c r="E76" s="57"/>
      <c r="F76" s="57"/>
      <c r="G76" s="57"/>
      <c r="H76" s="57"/>
      <c r="I76" s="57"/>
      <c r="J76" s="57"/>
      <c r="K76" s="57"/>
      <c r="L76" s="46"/>
    </row>
    <row r="77" spans="1:12" s="6" customFormat="1" ht="10.5" x14ac:dyDescent="0.2">
      <c r="A77" s="26" t="s">
        <v>130</v>
      </c>
      <c r="B77" s="45" t="s">
        <v>131</v>
      </c>
      <c r="C77" s="19" t="s">
        <v>23</v>
      </c>
      <c r="D77" s="57">
        <v>8.4</v>
      </c>
      <c r="E77" s="57">
        <v>9.5</v>
      </c>
      <c r="F77" s="57">
        <v>9.5</v>
      </c>
      <c r="G77" s="57">
        <v>11</v>
      </c>
      <c r="H77" s="57">
        <v>11</v>
      </c>
      <c r="I77" s="57">
        <v>11.9</v>
      </c>
      <c r="J77" s="57">
        <v>11.9</v>
      </c>
      <c r="K77" s="57">
        <v>12</v>
      </c>
      <c r="L77" s="20">
        <v>12</v>
      </c>
    </row>
    <row r="78" spans="1:12" s="6" customFormat="1" ht="21" x14ac:dyDescent="0.2">
      <c r="A78" s="26" t="s">
        <v>132</v>
      </c>
      <c r="B78" s="49" t="s">
        <v>133</v>
      </c>
      <c r="C78" s="50" t="s">
        <v>23</v>
      </c>
      <c r="D78" s="50">
        <v>6.1</v>
      </c>
      <c r="E78" s="50">
        <v>2.5</v>
      </c>
      <c r="F78" s="50">
        <v>7.3</v>
      </c>
      <c r="G78" s="50">
        <v>0.3</v>
      </c>
      <c r="H78" s="50">
        <v>0.3</v>
      </c>
      <c r="I78" s="50">
        <v>0.3</v>
      </c>
      <c r="J78" s="50">
        <v>0.3</v>
      </c>
      <c r="K78" s="50">
        <v>0.4</v>
      </c>
      <c r="L78" s="51">
        <v>0.4</v>
      </c>
    </row>
    <row r="79" spans="1:12" s="6" customFormat="1" ht="10.5" x14ac:dyDescent="0.2">
      <c r="A79" s="26" t="s">
        <v>134</v>
      </c>
      <c r="B79" s="45" t="s">
        <v>135</v>
      </c>
      <c r="C79" s="19" t="s">
        <v>23</v>
      </c>
      <c r="D79" s="57">
        <v>2.5</v>
      </c>
      <c r="E79" s="57">
        <v>1.6</v>
      </c>
      <c r="F79" s="57">
        <v>2.1</v>
      </c>
      <c r="G79" s="57">
        <v>2.1</v>
      </c>
      <c r="H79" s="57">
        <v>2.1</v>
      </c>
      <c r="I79" s="57">
        <v>1.6</v>
      </c>
      <c r="J79" s="57">
        <v>1.6</v>
      </c>
      <c r="K79" s="57">
        <v>3.2</v>
      </c>
      <c r="L79" s="20">
        <v>3.2</v>
      </c>
    </row>
    <row r="80" spans="1:12" s="6" customFormat="1" ht="10.5" x14ac:dyDescent="0.2">
      <c r="A80" s="26" t="s">
        <v>136</v>
      </c>
      <c r="B80" s="45" t="s">
        <v>137</v>
      </c>
      <c r="C80" s="19" t="s">
        <v>23</v>
      </c>
      <c r="D80" s="57"/>
      <c r="E80" s="57"/>
      <c r="F80" s="57"/>
      <c r="G80" s="57"/>
      <c r="H80" s="57"/>
      <c r="I80" s="57"/>
      <c r="J80" s="57"/>
      <c r="K80" s="57"/>
      <c r="L80" s="46"/>
    </row>
    <row r="81" spans="1:12" s="6" customFormat="1" ht="10.5" x14ac:dyDescent="0.2">
      <c r="A81" s="26" t="s">
        <v>138</v>
      </c>
      <c r="B81" s="45" t="s">
        <v>139</v>
      </c>
      <c r="C81" s="19" t="s">
        <v>23</v>
      </c>
      <c r="D81" s="57"/>
      <c r="E81" s="57"/>
      <c r="F81" s="57"/>
      <c r="G81" s="57"/>
      <c r="H81" s="57"/>
      <c r="I81" s="57"/>
      <c r="J81" s="57"/>
      <c r="K81" s="57"/>
      <c r="L81" s="19"/>
    </row>
    <row r="82" spans="1:12" s="6" customFormat="1" ht="10.5" x14ac:dyDescent="0.2">
      <c r="A82" s="26" t="s">
        <v>140</v>
      </c>
      <c r="B82" s="45" t="s">
        <v>141</v>
      </c>
      <c r="C82" s="19" t="s">
        <v>23</v>
      </c>
      <c r="D82" s="57"/>
      <c r="E82" s="57"/>
      <c r="F82" s="57"/>
      <c r="G82" s="57"/>
      <c r="H82" s="57"/>
      <c r="I82" s="57"/>
      <c r="J82" s="57"/>
      <c r="K82" s="57"/>
      <c r="L82" s="19"/>
    </row>
    <row r="83" spans="1:12" s="6" customFormat="1" ht="10.5" x14ac:dyDescent="0.2">
      <c r="A83" s="26" t="s">
        <v>142</v>
      </c>
      <c r="B83" s="45" t="s">
        <v>143</v>
      </c>
      <c r="C83" s="19" t="s">
        <v>23</v>
      </c>
      <c r="D83" s="57">
        <v>5.9</v>
      </c>
      <c r="E83" s="57">
        <v>6.5</v>
      </c>
      <c r="F83" s="57">
        <v>3.3</v>
      </c>
      <c r="G83" s="57">
        <v>3.4</v>
      </c>
      <c r="H83" s="57">
        <v>3.4</v>
      </c>
      <c r="I83" s="57">
        <v>3.3</v>
      </c>
      <c r="J83" s="57">
        <v>3.3</v>
      </c>
      <c r="K83" s="57">
        <v>3.3</v>
      </c>
      <c r="L83" s="19">
        <v>3.3</v>
      </c>
    </row>
    <row r="84" spans="1:12" s="6" customFormat="1" ht="10.5" x14ac:dyDescent="0.2">
      <c r="A84" s="26" t="s">
        <v>144</v>
      </c>
      <c r="B84" s="36" t="s">
        <v>145</v>
      </c>
      <c r="C84" s="19" t="s">
        <v>23</v>
      </c>
      <c r="D84" s="57">
        <v>21.2</v>
      </c>
      <c r="E84" s="57">
        <v>17.100000000000001</v>
      </c>
      <c r="F84" s="57">
        <v>18.7</v>
      </c>
      <c r="G84" s="57">
        <v>22.7</v>
      </c>
      <c r="H84" s="57">
        <v>22.7</v>
      </c>
      <c r="I84" s="57">
        <v>15.9</v>
      </c>
      <c r="J84" s="57">
        <v>15.9</v>
      </c>
      <c r="K84" s="57">
        <v>18.899999999999999</v>
      </c>
      <c r="L84" s="19">
        <v>18.899999999999999</v>
      </c>
    </row>
    <row r="85" spans="1:12" s="6" customFormat="1" ht="10.5" x14ac:dyDescent="0.2">
      <c r="A85" s="26" t="s">
        <v>146</v>
      </c>
      <c r="B85" s="36" t="s">
        <v>147</v>
      </c>
      <c r="C85" s="19" t="s">
        <v>23</v>
      </c>
      <c r="D85" s="57">
        <v>337</v>
      </c>
      <c r="E85" s="57">
        <v>335.8</v>
      </c>
      <c r="F85" s="57">
        <v>279.2</v>
      </c>
      <c r="G85" s="57">
        <v>247.6</v>
      </c>
      <c r="H85" s="57">
        <v>247.6</v>
      </c>
      <c r="I85" s="57">
        <v>239.7</v>
      </c>
      <c r="J85" s="57">
        <v>239.7</v>
      </c>
      <c r="K85" s="57">
        <v>252.4</v>
      </c>
      <c r="L85" s="19">
        <v>252.4</v>
      </c>
    </row>
    <row r="86" spans="1:12" s="6" customFormat="1" ht="10.5" x14ac:dyDescent="0.2">
      <c r="A86" s="26" t="s">
        <v>148</v>
      </c>
      <c r="B86" s="45" t="s">
        <v>149</v>
      </c>
      <c r="C86" s="19" t="s">
        <v>23</v>
      </c>
      <c r="D86" s="57">
        <v>103.9</v>
      </c>
      <c r="E86" s="57">
        <v>54.9</v>
      </c>
      <c r="F86" s="57">
        <v>42.7</v>
      </c>
      <c r="G86" s="57">
        <v>13.3</v>
      </c>
      <c r="H86" s="57">
        <v>13.3</v>
      </c>
      <c r="I86" s="57">
        <v>9.8000000000000007</v>
      </c>
      <c r="J86" s="57">
        <v>9.8000000000000007</v>
      </c>
      <c r="K86" s="57">
        <v>11.5</v>
      </c>
      <c r="L86" s="19">
        <v>11.5</v>
      </c>
    </row>
    <row r="87" spans="1:12" s="6" customFormat="1" ht="10.5" x14ac:dyDescent="0.2">
      <c r="A87" s="26" t="s">
        <v>150</v>
      </c>
      <c r="B87" s="45" t="s">
        <v>151</v>
      </c>
      <c r="C87" s="19" t="s">
        <v>23</v>
      </c>
      <c r="D87" s="57">
        <v>183</v>
      </c>
      <c r="E87" s="57">
        <v>189.8</v>
      </c>
      <c r="F87" s="57">
        <v>198.3</v>
      </c>
      <c r="G87" s="57">
        <v>201.1</v>
      </c>
      <c r="H87" s="57">
        <v>201.1</v>
      </c>
      <c r="I87" s="57">
        <v>212.3</v>
      </c>
      <c r="J87" s="57">
        <v>212.3</v>
      </c>
      <c r="K87" s="57">
        <v>223.2</v>
      </c>
      <c r="L87" s="19">
        <v>223.2</v>
      </c>
    </row>
    <row r="88" spans="1:12" s="6" customFormat="1" ht="10.5" x14ac:dyDescent="0.2">
      <c r="A88" s="26" t="s">
        <v>152</v>
      </c>
      <c r="B88" s="45" t="s">
        <v>153</v>
      </c>
      <c r="C88" s="19" t="s">
        <v>23</v>
      </c>
      <c r="D88" s="57">
        <v>48.2</v>
      </c>
      <c r="E88" s="57">
        <v>79.3</v>
      </c>
      <c r="F88" s="57">
        <v>26.8</v>
      </c>
      <c r="G88" s="57">
        <v>22.7</v>
      </c>
      <c r="H88" s="57">
        <v>22.7</v>
      </c>
      <c r="I88" s="57"/>
      <c r="J88" s="57"/>
      <c r="K88" s="57"/>
      <c r="L88" s="19"/>
    </row>
    <row r="89" spans="1:12" s="6" customFormat="1" ht="10.5" x14ac:dyDescent="0.2">
      <c r="A89" s="26" t="s">
        <v>154</v>
      </c>
      <c r="B89" s="45" t="s">
        <v>155</v>
      </c>
      <c r="C89" s="19" t="s">
        <v>23</v>
      </c>
      <c r="D89" s="57"/>
      <c r="E89" s="57"/>
      <c r="F89" s="57"/>
      <c r="G89" s="57"/>
      <c r="H89" s="57"/>
      <c r="I89" s="57"/>
      <c r="J89" s="57"/>
      <c r="K89" s="57"/>
      <c r="L89" s="19"/>
    </row>
    <row r="90" spans="1:12" s="6" customFormat="1" ht="21" customHeight="1" x14ac:dyDescent="0.2">
      <c r="A90" s="26" t="s">
        <v>156</v>
      </c>
      <c r="B90" s="35" t="s">
        <v>157</v>
      </c>
      <c r="C90" s="19" t="s">
        <v>23</v>
      </c>
      <c r="D90" s="57">
        <f t="shared" ref="D90:L90" si="0">D91+D92+D93+D94+D95+D97+D98+D100+D101+D102</f>
        <v>577</v>
      </c>
      <c r="E90" s="57">
        <f t="shared" si="0"/>
        <v>656.7</v>
      </c>
      <c r="F90" s="57">
        <f t="shared" si="0"/>
        <v>645.6</v>
      </c>
      <c r="G90" s="57">
        <f t="shared" si="0"/>
        <v>513.90000000000009</v>
      </c>
      <c r="H90" s="57">
        <f t="shared" si="0"/>
        <v>513.90000000000009</v>
      </c>
      <c r="I90" s="57">
        <f t="shared" si="0"/>
        <v>490.19999999999993</v>
      </c>
      <c r="J90" s="57">
        <f t="shared" si="0"/>
        <v>490.19999999999993</v>
      </c>
      <c r="K90" s="57">
        <f t="shared" si="0"/>
        <v>501.20000000000005</v>
      </c>
      <c r="L90" s="20">
        <f t="shared" si="0"/>
        <v>501.20000000000005</v>
      </c>
    </row>
    <row r="91" spans="1:12" s="6" customFormat="1" ht="10.5" x14ac:dyDescent="0.2">
      <c r="A91" s="26" t="s">
        <v>158</v>
      </c>
      <c r="B91" s="45" t="s">
        <v>159</v>
      </c>
      <c r="C91" s="19" t="s">
        <v>23</v>
      </c>
      <c r="D91" s="57">
        <v>109.3</v>
      </c>
      <c r="E91" s="57">
        <v>124.9</v>
      </c>
      <c r="F91" s="57">
        <v>135.6</v>
      </c>
      <c r="G91" s="57">
        <v>119.5</v>
      </c>
      <c r="H91" s="57">
        <v>119.5</v>
      </c>
      <c r="I91" s="57">
        <v>103.6</v>
      </c>
      <c r="J91" s="57">
        <v>103.6</v>
      </c>
      <c r="K91" s="57">
        <v>102</v>
      </c>
      <c r="L91" s="19">
        <v>102</v>
      </c>
    </row>
    <row r="92" spans="1:12" s="6" customFormat="1" ht="10.5" x14ac:dyDescent="0.2">
      <c r="A92" s="26" t="s">
        <v>160</v>
      </c>
      <c r="B92" s="45" t="s">
        <v>161</v>
      </c>
      <c r="C92" s="19" t="s">
        <v>23</v>
      </c>
      <c r="D92" s="57">
        <v>1.2</v>
      </c>
      <c r="E92" s="57">
        <v>1</v>
      </c>
      <c r="F92" s="57">
        <v>1</v>
      </c>
      <c r="G92" s="57">
        <v>1.3</v>
      </c>
      <c r="H92" s="57">
        <v>1.3</v>
      </c>
      <c r="I92" s="57">
        <v>1.3</v>
      </c>
      <c r="J92" s="57">
        <v>1.3</v>
      </c>
      <c r="K92" s="57">
        <v>1.4</v>
      </c>
      <c r="L92" s="19">
        <v>1.4</v>
      </c>
    </row>
    <row r="93" spans="1:12" s="6" customFormat="1" ht="10.5" customHeight="1" x14ac:dyDescent="0.2">
      <c r="A93" s="26" t="s">
        <v>162</v>
      </c>
      <c r="B93" s="49" t="s">
        <v>163</v>
      </c>
      <c r="C93" s="50" t="s">
        <v>23</v>
      </c>
      <c r="D93" s="50">
        <v>1.9</v>
      </c>
      <c r="E93" s="50">
        <v>2.2999999999999998</v>
      </c>
      <c r="F93" s="50">
        <v>3.5</v>
      </c>
      <c r="G93" s="50">
        <v>1.7</v>
      </c>
      <c r="H93" s="50">
        <v>1.7</v>
      </c>
      <c r="I93" s="50">
        <v>1.5</v>
      </c>
      <c r="J93" s="50">
        <v>1.5</v>
      </c>
      <c r="K93" s="50">
        <v>1.3</v>
      </c>
      <c r="L93" s="50">
        <v>1.3</v>
      </c>
    </row>
    <row r="94" spans="1:12" s="6" customFormat="1" ht="10.5" x14ac:dyDescent="0.2">
      <c r="A94" s="26" t="s">
        <v>164</v>
      </c>
      <c r="B94" s="45" t="s">
        <v>165</v>
      </c>
      <c r="C94" s="19" t="s">
        <v>23</v>
      </c>
      <c r="D94" s="57">
        <v>53.1</v>
      </c>
      <c r="E94" s="57">
        <v>44.9</v>
      </c>
      <c r="F94" s="57">
        <v>41.7</v>
      </c>
      <c r="G94" s="57">
        <v>11.9</v>
      </c>
      <c r="H94" s="57">
        <v>11.9</v>
      </c>
      <c r="I94" s="57">
        <v>12.2</v>
      </c>
      <c r="J94" s="57">
        <v>12.2</v>
      </c>
      <c r="K94" s="57">
        <v>12.4</v>
      </c>
      <c r="L94" s="19">
        <v>12.4</v>
      </c>
    </row>
    <row r="95" spans="1:12" s="6" customFormat="1" ht="10.5" x14ac:dyDescent="0.2">
      <c r="A95" s="26" t="s">
        <v>166</v>
      </c>
      <c r="B95" s="45" t="s">
        <v>167</v>
      </c>
      <c r="C95" s="19" t="s">
        <v>23</v>
      </c>
      <c r="D95" s="57">
        <v>44.7</v>
      </c>
      <c r="E95" s="57">
        <v>88.9</v>
      </c>
      <c r="F95" s="57">
        <v>53.4</v>
      </c>
      <c r="G95" s="57">
        <v>20.100000000000001</v>
      </c>
      <c r="H95" s="57">
        <v>20.100000000000001</v>
      </c>
      <c r="I95" s="57">
        <v>19.2</v>
      </c>
      <c r="J95" s="57">
        <v>19.2</v>
      </c>
      <c r="K95" s="57">
        <v>19.2</v>
      </c>
      <c r="L95" s="19">
        <v>19.2</v>
      </c>
    </row>
    <row r="96" spans="1:12" s="6" customFormat="1" ht="10.5" x14ac:dyDescent="0.2">
      <c r="A96" s="26" t="s">
        <v>168</v>
      </c>
      <c r="B96" s="45" t="s">
        <v>169</v>
      </c>
      <c r="C96" s="19" t="s">
        <v>23</v>
      </c>
      <c r="D96" s="57">
        <v>0</v>
      </c>
      <c r="E96" s="57">
        <v>0</v>
      </c>
      <c r="F96" s="57"/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19">
        <v>0</v>
      </c>
    </row>
    <row r="97" spans="1:12" s="6" customFormat="1" ht="10.5" x14ac:dyDescent="0.2">
      <c r="A97" s="26" t="s">
        <v>170</v>
      </c>
      <c r="B97" s="45" t="s">
        <v>171</v>
      </c>
      <c r="C97" s="19" t="s">
        <v>23</v>
      </c>
      <c r="D97" s="57">
        <v>289.5</v>
      </c>
      <c r="E97" s="57">
        <v>315.10000000000002</v>
      </c>
      <c r="F97" s="57">
        <v>319.3</v>
      </c>
      <c r="G97" s="57">
        <v>298</v>
      </c>
      <c r="H97" s="57">
        <v>298</v>
      </c>
      <c r="I97" s="57">
        <v>299</v>
      </c>
      <c r="J97" s="57">
        <v>299</v>
      </c>
      <c r="K97" s="57">
        <v>309.10000000000002</v>
      </c>
      <c r="L97" s="19">
        <v>309.10000000000002</v>
      </c>
    </row>
    <row r="98" spans="1:12" s="6" customFormat="1" ht="10.5" x14ac:dyDescent="0.2">
      <c r="A98" s="26" t="s">
        <v>172</v>
      </c>
      <c r="B98" s="45" t="s">
        <v>173</v>
      </c>
      <c r="C98" s="19" t="s">
        <v>23</v>
      </c>
      <c r="D98" s="57">
        <v>39.4</v>
      </c>
      <c r="E98" s="57">
        <v>30.2</v>
      </c>
      <c r="F98" s="57">
        <v>37.4</v>
      </c>
      <c r="G98" s="57">
        <v>20.5</v>
      </c>
      <c r="H98" s="57">
        <v>20.5</v>
      </c>
      <c r="I98" s="57">
        <v>17.7</v>
      </c>
      <c r="J98" s="57">
        <v>17.7</v>
      </c>
      <c r="K98" s="57">
        <v>19.5</v>
      </c>
      <c r="L98" s="19">
        <v>19.5</v>
      </c>
    </row>
    <row r="99" spans="1:12" s="6" customFormat="1" ht="10.5" x14ac:dyDescent="0.2">
      <c r="A99" s="26" t="s">
        <v>174</v>
      </c>
      <c r="B99" s="45" t="s">
        <v>175</v>
      </c>
      <c r="C99" s="19" t="s">
        <v>23</v>
      </c>
      <c r="D99" s="57">
        <v>0</v>
      </c>
      <c r="E99" s="57">
        <v>0</v>
      </c>
      <c r="F99" s="57"/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19">
        <v>0</v>
      </c>
    </row>
    <row r="100" spans="1:12" s="6" customFormat="1" ht="10.5" x14ac:dyDescent="0.2">
      <c r="A100" s="26" t="s">
        <v>176</v>
      </c>
      <c r="B100" s="45" t="s">
        <v>177</v>
      </c>
      <c r="C100" s="19" t="s">
        <v>23</v>
      </c>
      <c r="D100" s="57">
        <v>26.9</v>
      </c>
      <c r="E100" s="57">
        <v>42.5</v>
      </c>
      <c r="F100" s="57">
        <v>39.1</v>
      </c>
      <c r="G100" s="57">
        <v>32.1</v>
      </c>
      <c r="H100" s="57">
        <v>32.1</v>
      </c>
      <c r="I100" s="57">
        <v>32.5</v>
      </c>
      <c r="J100" s="57">
        <v>32.5</v>
      </c>
      <c r="K100" s="57">
        <v>33.1</v>
      </c>
      <c r="L100" s="19">
        <v>33.1</v>
      </c>
    </row>
    <row r="101" spans="1:12" s="6" customFormat="1" ht="10.5" x14ac:dyDescent="0.2">
      <c r="A101" s="26" t="s">
        <v>178</v>
      </c>
      <c r="B101" s="45" t="s">
        <v>179</v>
      </c>
      <c r="C101" s="19" t="s">
        <v>23</v>
      </c>
      <c r="D101" s="57">
        <v>8.3000000000000007</v>
      </c>
      <c r="E101" s="57">
        <v>4.8</v>
      </c>
      <c r="F101" s="57">
        <v>11.7</v>
      </c>
      <c r="G101" s="57">
        <v>6.1</v>
      </c>
      <c r="H101" s="57">
        <v>6.1</v>
      </c>
      <c r="I101" s="57">
        <v>1.4</v>
      </c>
      <c r="J101" s="57">
        <v>1.4</v>
      </c>
      <c r="K101" s="57">
        <v>1.4</v>
      </c>
      <c r="L101" s="19">
        <v>1.4</v>
      </c>
    </row>
    <row r="102" spans="1:12" s="6" customFormat="1" ht="10.5" x14ac:dyDescent="0.2">
      <c r="A102" s="26" t="s">
        <v>180</v>
      </c>
      <c r="B102" s="45" t="s">
        <v>181</v>
      </c>
      <c r="C102" s="19" t="s">
        <v>23</v>
      </c>
      <c r="D102" s="57">
        <v>2.7</v>
      </c>
      <c r="E102" s="57">
        <v>2.1</v>
      </c>
      <c r="F102" s="57">
        <v>2.9</v>
      </c>
      <c r="G102" s="57">
        <v>2.7</v>
      </c>
      <c r="H102" s="57">
        <v>2.7</v>
      </c>
      <c r="I102" s="57">
        <v>1.8</v>
      </c>
      <c r="J102" s="57">
        <v>1.8</v>
      </c>
      <c r="K102" s="57">
        <v>1.8</v>
      </c>
      <c r="L102" s="19">
        <v>1.8</v>
      </c>
    </row>
    <row r="103" spans="1:12" s="6" customFormat="1" ht="10.5" x14ac:dyDescent="0.2">
      <c r="A103" s="26" t="s">
        <v>182</v>
      </c>
      <c r="B103" s="45" t="s">
        <v>183</v>
      </c>
      <c r="C103" s="19" t="s">
        <v>23</v>
      </c>
      <c r="D103" s="57"/>
      <c r="E103" s="57"/>
      <c r="F103" s="57"/>
      <c r="G103" s="57">
        <v>0.05</v>
      </c>
      <c r="H103" s="57">
        <v>0.05</v>
      </c>
      <c r="I103" s="57">
        <v>0.05</v>
      </c>
      <c r="J103" s="57">
        <v>0.05</v>
      </c>
      <c r="K103" s="57">
        <v>0.05</v>
      </c>
      <c r="L103" s="19">
        <v>0.05</v>
      </c>
    </row>
    <row r="104" spans="1:12" s="6" customFormat="1" ht="21" customHeight="1" x14ac:dyDescent="0.2">
      <c r="A104" s="26" t="s">
        <v>184</v>
      </c>
      <c r="B104" s="35" t="s">
        <v>185</v>
      </c>
      <c r="C104" s="19" t="s">
        <v>23</v>
      </c>
      <c r="D104" s="57">
        <f>D71-D90</f>
        <v>49</v>
      </c>
      <c r="E104" s="57">
        <f>E71-E90</f>
        <v>-69.700000000000045</v>
      </c>
      <c r="F104" s="57">
        <v>47.4</v>
      </c>
      <c r="G104" s="57">
        <v>10</v>
      </c>
      <c r="H104" s="57">
        <v>0</v>
      </c>
      <c r="I104" s="57">
        <v>0</v>
      </c>
      <c r="J104" s="57">
        <v>0</v>
      </c>
      <c r="K104" s="57">
        <v>0</v>
      </c>
      <c r="L104" s="19">
        <v>0</v>
      </c>
    </row>
    <row r="105" spans="1:12" s="6" customFormat="1" ht="10.5" x14ac:dyDescent="0.2">
      <c r="A105" s="26"/>
      <c r="B105" s="27" t="s">
        <v>186</v>
      </c>
      <c r="C105" s="19"/>
      <c r="D105" s="57"/>
      <c r="E105" s="57"/>
      <c r="F105" s="57"/>
      <c r="G105" s="57"/>
      <c r="H105" s="57"/>
      <c r="I105" s="57"/>
      <c r="J105" s="57"/>
      <c r="K105" s="57"/>
      <c r="L105" s="19"/>
    </row>
    <row r="106" spans="1:12" s="6" customFormat="1" ht="10.5" x14ac:dyDescent="0.2">
      <c r="A106" s="26" t="s">
        <v>187</v>
      </c>
      <c r="B106" s="29" t="s">
        <v>188</v>
      </c>
      <c r="C106" s="19" t="s">
        <v>23</v>
      </c>
      <c r="D106" s="57">
        <v>2793.8</v>
      </c>
      <c r="E106" s="57">
        <v>2955.8</v>
      </c>
      <c r="F106" s="57">
        <v>3180.4</v>
      </c>
      <c r="G106" s="57">
        <v>3148.6</v>
      </c>
      <c r="H106" s="57">
        <v>3403</v>
      </c>
      <c r="I106" s="57">
        <v>3345.8</v>
      </c>
      <c r="J106" s="57">
        <v>3657.5</v>
      </c>
      <c r="K106" s="57">
        <v>3530.2</v>
      </c>
      <c r="L106" s="19">
        <v>3876.9</v>
      </c>
    </row>
    <row r="107" spans="1:12" s="6" customFormat="1" ht="30.95" customHeight="1" x14ac:dyDescent="0.2">
      <c r="A107" s="26" t="s">
        <v>189</v>
      </c>
      <c r="B107" s="30" t="s">
        <v>190</v>
      </c>
      <c r="C107" s="19" t="s">
        <v>191</v>
      </c>
      <c r="D107" s="57">
        <v>13889</v>
      </c>
      <c r="E107" s="37">
        <v>13963</v>
      </c>
      <c r="F107" s="37">
        <v>15937</v>
      </c>
      <c r="G107" s="37">
        <v>16510</v>
      </c>
      <c r="H107" s="37">
        <v>16462.919999999998</v>
      </c>
      <c r="I107" s="37">
        <v>17204.18</v>
      </c>
      <c r="J107" s="37">
        <v>17236.68</v>
      </c>
      <c r="K107" s="37">
        <v>17978.37</v>
      </c>
      <c r="L107" s="37">
        <v>18201.93</v>
      </c>
    </row>
    <row r="108" spans="1:12" s="6" customFormat="1" ht="21" customHeight="1" x14ac:dyDescent="0.2">
      <c r="A108" s="26" t="s">
        <v>192</v>
      </c>
      <c r="B108" s="30" t="s">
        <v>193</v>
      </c>
      <c r="C108" s="19" t="s">
        <v>95</v>
      </c>
      <c r="D108" s="57">
        <v>12.23</v>
      </c>
      <c r="E108" s="57">
        <v>14.01</v>
      </c>
      <c r="F108" s="57">
        <v>15.37</v>
      </c>
      <c r="G108" s="57">
        <v>15.8</v>
      </c>
      <c r="H108" s="57">
        <v>15.73</v>
      </c>
      <c r="I108" s="57">
        <v>16.29</v>
      </c>
      <c r="J108" s="57">
        <v>16.059999999999999</v>
      </c>
      <c r="K108" s="57">
        <v>16.79</v>
      </c>
      <c r="L108" s="19">
        <v>16.46</v>
      </c>
    </row>
    <row r="109" spans="1:12" s="6" customFormat="1" ht="10.5" x14ac:dyDescent="0.2">
      <c r="A109" s="26"/>
      <c r="B109" s="27" t="s">
        <v>194</v>
      </c>
      <c r="C109" s="19"/>
      <c r="D109" s="57"/>
      <c r="E109" s="57"/>
      <c r="F109" s="57"/>
      <c r="G109" s="57"/>
      <c r="H109" s="57"/>
      <c r="I109" s="57"/>
      <c r="J109" s="57"/>
      <c r="K109" s="57"/>
      <c r="L109" s="19"/>
    </row>
    <row r="110" spans="1:12" s="6" customFormat="1" ht="10.5" x14ac:dyDescent="0.2">
      <c r="A110" s="26" t="s">
        <v>195</v>
      </c>
      <c r="B110" s="52" t="s">
        <v>196</v>
      </c>
      <c r="C110" s="32" t="s">
        <v>197</v>
      </c>
      <c r="D110" s="57">
        <v>6.7060000000000004</v>
      </c>
      <c r="E110" s="57">
        <v>6.7060000000000004</v>
      </c>
      <c r="F110" s="57">
        <v>6.6120000000000001</v>
      </c>
      <c r="G110" s="57">
        <v>6.593</v>
      </c>
      <c r="H110" s="57">
        <v>6.7130000000000001</v>
      </c>
      <c r="I110" s="57">
        <v>6.4050000000000002</v>
      </c>
      <c r="J110" s="57">
        <v>6.7350000000000003</v>
      </c>
      <c r="K110" s="57">
        <v>6.5949999999999998</v>
      </c>
      <c r="L110" s="19">
        <v>6.7469999999999999</v>
      </c>
    </row>
    <row r="111" spans="1:12" s="6" customFormat="1" ht="10.5" x14ac:dyDescent="0.2">
      <c r="A111" s="26" t="s">
        <v>198</v>
      </c>
      <c r="B111" s="52" t="s">
        <v>199</v>
      </c>
      <c r="C111" s="32" t="s">
        <v>197</v>
      </c>
      <c r="D111" s="57"/>
      <c r="E111" s="57"/>
      <c r="F111" s="57"/>
      <c r="G111" s="57"/>
      <c r="H111" s="57"/>
      <c r="I111" s="57"/>
      <c r="J111" s="57"/>
      <c r="K111" s="57"/>
      <c r="L111" s="19"/>
    </row>
    <row r="112" spans="1:12" s="6" customFormat="1" ht="10.5" x14ac:dyDescent="0.2">
      <c r="A112" s="26" t="s">
        <v>200</v>
      </c>
      <c r="B112" s="45" t="s">
        <v>201</v>
      </c>
      <c r="C112" s="32" t="s">
        <v>197</v>
      </c>
      <c r="D112" s="57">
        <v>6.65</v>
      </c>
      <c r="E112" s="57">
        <v>6.5739999999999998</v>
      </c>
      <c r="F112" s="57">
        <v>7.5419999999999998</v>
      </c>
      <c r="G112" s="57">
        <v>6.6710000000000003</v>
      </c>
      <c r="H112" s="57">
        <v>6.6970000000000001</v>
      </c>
      <c r="I112" s="57">
        <v>6.6340000000000003</v>
      </c>
      <c r="J112" s="57">
        <v>6.6829999999999998</v>
      </c>
      <c r="K112" s="57">
        <v>6.6950000000000003</v>
      </c>
      <c r="L112" s="19">
        <v>6.7030000000000003</v>
      </c>
    </row>
    <row r="113" spans="1:12" s="6" customFormat="1" ht="10.5" x14ac:dyDescent="0.2">
      <c r="A113" s="53" t="s">
        <v>202</v>
      </c>
      <c r="B113" s="45" t="s">
        <v>203</v>
      </c>
      <c r="C113" s="32" t="s">
        <v>197</v>
      </c>
      <c r="D113" s="57"/>
      <c r="E113" s="57"/>
      <c r="F113" s="57"/>
      <c r="G113" s="57"/>
      <c r="H113" s="57"/>
      <c r="I113" s="57"/>
      <c r="J113" s="57"/>
      <c r="K113" s="57"/>
      <c r="L113" s="19"/>
    </row>
    <row r="114" spans="1:12" s="6" customFormat="1" ht="19.5" customHeight="1" x14ac:dyDescent="0.2">
      <c r="A114" s="53" t="s">
        <v>204</v>
      </c>
      <c r="B114" s="54" t="s">
        <v>205</v>
      </c>
      <c r="C114" s="32" t="s">
        <v>197</v>
      </c>
      <c r="D114" s="57">
        <v>4.4290000000000003</v>
      </c>
      <c r="E114" s="57">
        <v>3.8879999999999999</v>
      </c>
      <c r="F114" s="57">
        <v>3.7839999999999998</v>
      </c>
      <c r="G114" s="57">
        <v>3.7210000000000001</v>
      </c>
      <c r="H114" s="57">
        <v>3.7360000000000002</v>
      </c>
      <c r="I114" s="57">
        <v>3.7010000000000001</v>
      </c>
      <c r="J114" s="57">
        <v>3.7280000000000002</v>
      </c>
      <c r="K114" s="57">
        <v>3.7759999999999998</v>
      </c>
      <c r="L114" s="19">
        <v>3.88</v>
      </c>
    </row>
    <row r="115" spans="1:12" s="6" customFormat="1" ht="10.5" x14ac:dyDescent="0.2">
      <c r="A115" s="53" t="s">
        <v>206</v>
      </c>
      <c r="B115" s="47" t="s">
        <v>207</v>
      </c>
      <c r="C115" s="32" t="s">
        <v>197</v>
      </c>
      <c r="D115" s="57"/>
      <c r="E115" s="57"/>
      <c r="F115" s="57"/>
      <c r="G115" s="57"/>
      <c r="H115" s="57"/>
      <c r="I115" s="57"/>
      <c r="J115" s="57"/>
      <c r="K115" s="57"/>
      <c r="L115" s="19"/>
    </row>
    <row r="116" spans="1:12" s="6" customFormat="1" ht="10.5" x14ac:dyDescent="0.2">
      <c r="A116" s="53" t="s">
        <v>208</v>
      </c>
      <c r="B116" s="47" t="s">
        <v>209</v>
      </c>
      <c r="C116" s="32" t="s">
        <v>197</v>
      </c>
      <c r="D116" s="57"/>
      <c r="E116" s="57"/>
      <c r="F116" s="57"/>
      <c r="G116" s="57"/>
      <c r="H116" s="57"/>
      <c r="I116" s="57"/>
      <c r="J116" s="57"/>
      <c r="K116" s="57"/>
      <c r="L116" s="19"/>
    </row>
    <row r="117" spans="1:12" s="6" customFormat="1" ht="21" x14ac:dyDescent="0.2">
      <c r="A117" s="53" t="s">
        <v>210</v>
      </c>
      <c r="B117" s="52" t="s">
        <v>211</v>
      </c>
      <c r="C117" s="32" t="s">
        <v>197</v>
      </c>
      <c r="D117" s="57">
        <v>3.351</v>
      </c>
      <c r="E117" s="57">
        <v>3.5739999999999998</v>
      </c>
      <c r="F117" s="57">
        <v>3.5739999999999998</v>
      </c>
      <c r="G117" s="57">
        <v>4.3209999999999997</v>
      </c>
      <c r="H117" s="57">
        <v>4.3339999999999996</v>
      </c>
      <c r="I117" s="57">
        <v>4.2990000000000004</v>
      </c>
      <c r="J117" s="57">
        <v>4.3250000000000002</v>
      </c>
      <c r="K117" s="57">
        <v>4.2990000000000004</v>
      </c>
      <c r="L117" s="19">
        <v>4.3250000000000002</v>
      </c>
    </row>
    <row r="118" spans="1:12" s="6" customFormat="1" ht="21" x14ac:dyDescent="0.2">
      <c r="A118" s="26" t="s">
        <v>212</v>
      </c>
      <c r="B118" s="30" t="s">
        <v>213</v>
      </c>
      <c r="C118" s="19" t="s">
        <v>214</v>
      </c>
      <c r="D118" s="57">
        <v>58577</v>
      </c>
      <c r="E118" s="57">
        <v>59288</v>
      </c>
      <c r="F118" s="57">
        <v>74230.899999999994</v>
      </c>
      <c r="G118" s="57">
        <v>78400</v>
      </c>
      <c r="H118" s="57">
        <v>79499.3</v>
      </c>
      <c r="I118" s="57">
        <v>80089.3</v>
      </c>
      <c r="J118" s="57">
        <v>81089.3</v>
      </c>
      <c r="K118" s="57">
        <v>81711.100000000006</v>
      </c>
      <c r="L118" s="44">
        <v>82711.100000000006</v>
      </c>
    </row>
    <row r="119" spans="1:12" s="6" customFormat="1" ht="21" x14ac:dyDescent="0.2">
      <c r="A119" s="26" t="s">
        <v>215</v>
      </c>
      <c r="B119" s="30" t="s">
        <v>216</v>
      </c>
      <c r="C119" s="19" t="s">
        <v>54</v>
      </c>
      <c r="D119" s="67">
        <v>100.2</v>
      </c>
      <c r="E119" s="67">
        <f t="shared" ref="E119:L119" si="1">E118/D118*100</f>
        <v>101.21378698123837</v>
      </c>
      <c r="F119" s="67">
        <f t="shared" si="1"/>
        <v>125.20391984887328</v>
      </c>
      <c r="G119" s="67">
        <f t="shared" si="1"/>
        <v>105.6163942509117</v>
      </c>
      <c r="H119" s="67">
        <f t="shared" si="1"/>
        <v>101.40216836734695</v>
      </c>
      <c r="I119" s="67">
        <f t="shared" si="1"/>
        <v>100.74214489938905</v>
      </c>
      <c r="J119" s="67">
        <f t="shared" si="1"/>
        <v>101.24860624328093</v>
      </c>
      <c r="K119" s="67">
        <f t="shared" si="1"/>
        <v>100.76680893780068</v>
      </c>
      <c r="L119" s="39">
        <f t="shared" si="1"/>
        <v>101.22382393579331</v>
      </c>
    </row>
    <row r="120" spans="1:12" s="6" customFormat="1" ht="30.95" customHeight="1" x14ac:dyDescent="0.2">
      <c r="A120" s="26" t="s">
        <v>217</v>
      </c>
      <c r="B120" s="30" t="s">
        <v>218</v>
      </c>
      <c r="C120" s="19" t="s">
        <v>214</v>
      </c>
      <c r="D120" s="57"/>
      <c r="E120" s="57"/>
      <c r="F120" s="57"/>
      <c r="G120" s="57"/>
      <c r="H120" s="57"/>
      <c r="I120" s="57"/>
      <c r="J120" s="57"/>
      <c r="K120" s="57"/>
      <c r="L120" s="19"/>
    </row>
    <row r="121" spans="1:12" s="6" customFormat="1" ht="30.95" customHeight="1" x14ac:dyDescent="0.2">
      <c r="A121" s="26" t="s">
        <v>219</v>
      </c>
      <c r="B121" s="30" t="s">
        <v>220</v>
      </c>
      <c r="C121" s="19" t="s">
        <v>54</v>
      </c>
      <c r="D121" s="57"/>
      <c r="E121" s="57"/>
      <c r="F121" s="57"/>
      <c r="G121" s="57"/>
      <c r="H121" s="57"/>
      <c r="I121" s="57"/>
      <c r="J121" s="57"/>
      <c r="K121" s="57"/>
      <c r="L121" s="19"/>
    </row>
    <row r="122" spans="1:12" s="6" customFormat="1" ht="10.5" x14ac:dyDescent="0.2">
      <c r="A122" s="26" t="s">
        <v>221</v>
      </c>
      <c r="B122" s="29" t="s">
        <v>222</v>
      </c>
      <c r="C122" s="19" t="s">
        <v>54</v>
      </c>
      <c r="D122" s="57"/>
      <c r="E122" s="57"/>
      <c r="F122" s="57"/>
      <c r="G122" s="57"/>
      <c r="H122" s="57"/>
      <c r="I122" s="57"/>
      <c r="J122" s="57"/>
      <c r="K122" s="57"/>
      <c r="L122" s="19"/>
    </row>
    <row r="123" spans="1:12" s="6" customFormat="1" ht="10.5" x14ac:dyDescent="0.2">
      <c r="A123" s="26" t="s">
        <v>223</v>
      </c>
      <c r="B123" s="29" t="s">
        <v>224</v>
      </c>
      <c r="C123" s="19" t="s">
        <v>24</v>
      </c>
      <c r="D123" s="57"/>
      <c r="E123" s="57"/>
      <c r="F123" s="57"/>
      <c r="G123" s="57"/>
      <c r="H123" s="57"/>
      <c r="I123" s="57"/>
      <c r="J123" s="57"/>
      <c r="K123" s="57"/>
      <c r="L123" s="19"/>
    </row>
    <row r="124" spans="1:12" s="6" customFormat="1" ht="10.5" x14ac:dyDescent="0.2">
      <c r="A124" s="26" t="s">
        <v>225</v>
      </c>
      <c r="B124" s="29" t="s">
        <v>226</v>
      </c>
      <c r="C124" s="19" t="s">
        <v>227</v>
      </c>
      <c r="D124" s="57"/>
      <c r="E124" s="57"/>
      <c r="F124" s="57"/>
      <c r="G124" s="57"/>
      <c r="H124" s="57"/>
      <c r="I124" s="57"/>
      <c r="J124" s="57"/>
      <c r="K124" s="57"/>
      <c r="L124" s="19"/>
    </row>
    <row r="125" spans="1:12" s="6" customFormat="1" ht="10.5" x14ac:dyDescent="0.2">
      <c r="A125" s="26" t="s">
        <v>228</v>
      </c>
      <c r="B125" s="29" t="s">
        <v>229</v>
      </c>
      <c r="C125" s="19" t="s">
        <v>95</v>
      </c>
      <c r="D125" s="57">
        <v>4.7</v>
      </c>
      <c r="E125" s="57">
        <v>10.199999999999999</v>
      </c>
      <c r="F125" s="57">
        <v>8.6999999999999993</v>
      </c>
      <c r="G125" s="57">
        <v>4.3</v>
      </c>
      <c r="H125" s="57">
        <v>4.0999999999999996</v>
      </c>
      <c r="I125" s="57">
        <v>4.0999999999999996</v>
      </c>
      <c r="J125" s="57">
        <v>4</v>
      </c>
      <c r="K125" s="57">
        <v>4.0999999999999996</v>
      </c>
      <c r="L125" s="19">
        <v>4</v>
      </c>
    </row>
    <row r="126" spans="1:12" s="6" customFormat="1" ht="10.5" x14ac:dyDescent="0.2">
      <c r="A126" s="26" t="s">
        <v>230</v>
      </c>
      <c r="B126" s="29" t="s">
        <v>231</v>
      </c>
      <c r="C126" s="19" t="s">
        <v>14</v>
      </c>
      <c r="D126" s="57"/>
      <c r="E126" s="57"/>
      <c r="F126" s="57"/>
      <c r="G126" s="57"/>
      <c r="H126" s="57"/>
      <c r="I126" s="57"/>
      <c r="J126" s="57"/>
      <c r="K126" s="57"/>
      <c r="L126" s="19"/>
    </row>
    <row r="127" spans="1:12" s="6" customFormat="1" ht="29.25" customHeight="1" x14ac:dyDescent="0.2">
      <c r="A127" s="26" t="s">
        <v>232</v>
      </c>
      <c r="B127" s="30" t="s">
        <v>233</v>
      </c>
      <c r="C127" s="19" t="s">
        <v>14</v>
      </c>
      <c r="D127" s="57">
        <v>0.27900000000000003</v>
      </c>
      <c r="E127" s="57">
        <v>0.29199999999999998</v>
      </c>
      <c r="F127" s="57">
        <v>0.20899999999999999</v>
      </c>
      <c r="G127" s="40">
        <v>0.3</v>
      </c>
      <c r="H127" s="57">
        <v>0.28599999999999998</v>
      </c>
      <c r="I127" s="57">
        <v>0.28399999999999997</v>
      </c>
      <c r="J127" s="57">
        <v>0.27800000000000002</v>
      </c>
      <c r="K127" s="57">
        <v>0.27300000000000002</v>
      </c>
      <c r="L127" s="19">
        <v>0.27800000000000002</v>
      </c>
    </row>
    <row r="128" spans="1:12" s="6" customFormat="1" ht="10.5" x14ac:dyDescent="0.2">
      <c r="A128" s="26" t="s">
        <v>234</v>
      </c>
      <c r="B128" s="29" t="s">
        <v>235</v>
      </c>
      <c r="C128" s="19" t="s">
        <v>23</v>
      </c>
      <c r="D128" s="40">
        <v>2352.8000000000002</v>
      </c>
      <c r="E128" s="40">
        <v>2490.96</v>
      </c>
      <c r="F128" s="40">
        <v>2739.21</v>
      </c>
      <c r="G128" s="40">
        <v>2602</v>
      </c>
      <c r="H128" s="40">
        <v>2739.21</v>
      </c>
      <c r="I128" s="40">
        <v>2704</v>
      </c>
      <c r="J128" s="40">
        <v>2848.78</v>
      </c>
      <c r="K128" s="40">
        <v>2802</v>
      </c>
      <c r="L128" s="55">
        <v>2849.5</v>
      </c>
    </row>
    <row r="129" spans="1:12" s="6" customFormat="1" ht="10.5" x14ac:dyDescent="0.2">
      <c r="A129" s="26" t="s">
        <v>236</v>
      </c>
      <c r="B129" s="29" t="s">
        <v>237</v>
      </c>
      <c r="C129" s="19" t="s">
        <v>54</v>
      </c>
      <c r="D129" s="67">
        <v>100</v>
      </c>
      <c r="E129" s="67">
        <f t="shared" ref="E129:L129" si="2">SUM(E128/D128/E130*100*100)</f>
        <v>105.87215232913974</v>
      </c>
      <c r="F129" s="67">
        <f t="shared" si="2"/>
        <v>109.96603719048078</v>
      </c>
      <c r="G129" s="67">
        <f t="shared" si="2"/>
        <v>94.990891534420513</v>
      </c>
      <c r="H129" s="67">
        <f t="shared" si="2"/>
        <v>105.27325134511914</v>
      </c>
      <c r="I129" s="67">
        <f t="shared" si="2"/>
        <v>98.714592893571506</v>
      </c>
      <c r="J129" s="67">
        <f t="shared" si="2"/>
        <v>105.35428994082841</v>
      </c>
      <c r="K129" s="67">
        <f t="shared" si="2"/>
        <v>98.357893554433829</v>
      </c>
      <c r="L129" s="39">
        <f t="shared" si="2"/>
        <v>101.6952177016417</v>
      </c>
    </row>
    <row r="130" spans="1:12" s="6" customFormat="1" ht="10.5" x14ac:dyDescent="0.2">
      <c r="A130" s="26"/>
      <c r="B130" s="29"/>
      <c r="C130" s="19"/>
      <c r="D130" s="68">
        <v>100</v>
      </c>
      <c r="E130" s="69">
        <v>100</v>
      </c>
      <c r="F130" s="69">
        <v>100</v>
      </c>
      <c r="G130" s="70">
        <v>100</v>
      </c>
      <c r="H130" s="70">
        <v>100</v>
      </c>
      <c r="I130" s="70">
        <v>100</v>
      </c>
      <c r="J130" s="70">
        <v>100</v>
      </c>
      <c r="K130" s="70">
        <v>100</v>
      </c>
      <c r="L130" s="56">
        <v>100</v>
      </c>
    </row>
    <row r="131" spans="1:12" s="6" customFormat="1" ht="10.5" x14ac:dyDescent="0.2">
      <c r="A131" s="61" t="s">
        <v>238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</row>
    <row r="132" spans="1:12" s="9" customFormat="1" ht="8.25" x14ac:dyDescent="0.15">
      <c r="A132" s="62" t="s">
        <v>239</v>
      </c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</row>
  </sheetData>
  <mergeCells count="15">
    <mergeCell ref="A131:L131"/>
    <mergeCell ref="A132:L132"/>
    <mergeCell ref="A9:L9"/>
    <mergeCell ref="G11:L11"/>
    <mergeCell ref="D12:D14"/>
    <mergeCell ref="E12:E14"/>
    <mergeCell ref="F12:F14"/>
    <mergeCell ref="G12:H12"/>
    <mergeCell ref="I12:J12"/>
    <mergeCell ref="K12:L12"/>
    <mergeCell ref="J2:L2"/>
    <mergeCell ref="J3:L3"/>
    <mergeCell ref="I4:L4"/>
    <mergeCell ref="I5:L5"/>
    <mergeCell ref="A7:L7"/>
  </mergeCells>
  <pageMargins left="0.39374999999999999" right="0.39374999999999999" top="0.78749999999999998" bottom="0.39374999999999999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Щурова Наталья Владимировна</dc:creator>
  <dc:description/>
  <cp:lastModifiedBy>SHlapunova</cp:lastModifiedBy>
  <cp:revision>27</cp:revision>
  <cp:lastPrinted>2022-11-14T01:51:17Z</cp:lastPrinted>
  <dcterms:created xsi:type="dcterms:W3CDTF">2020-06-29T03:18:16Z</dcterms:created>
  <dcterms:modified xsi:type="dcterms:W3CDTF">2022-11-15T01:15:05Z</dcterms:modified>
  <dc:language>ru-RU</dc:language>
</cp:coreProperties>
</file>