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6380" windowHeight="8190" tabRatio="500"/>
  </bookViews>
  <sheets>
    <sheet name="Лист2" sheetId="1" r:id="rId1"/>
  </sheets>
  <definedNames>
    <definedName name="_xlnm.Print_Area" localSheetId="0">Лист2!$A$1:$E$105</definedName>
  </definedNames>
  <calcPr calcId="124519" iterateDelta="1E-4"/>
</workbook>
</file>

<file path=xl/calcChain.xml><?xml version="1.0" encoding="utf-8"?>
<calcChain xmlns="http://schemas.openxmlformats.org/spreadsheetml/2006/main">
  <c r="D74" i="1"/>
  <c r="C74"/>
  <c r="C73" s="1"/>
  <c r="D78"/>
  <c r="E78" s="1"/>
  <c r="C78"/>
  <c r="D75"/>
  <c r="C75"/>
  <c r="D57"/>
  <c r="C57"/>
  <c r="E107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3"/>
  <c r="E82"/>
  <c r="E81"/>
  <c r="E80"/>
  <c r="E79"/>
  <c r="E77"/>
  <c r="E76"/>
  <c r="E75"/>
  <c r="E72"/>
  <c r="E69"/>
  <c r="E68"/>
  <c r="E67"/>
  <c r="E66"/>
  <c r="E65"/>
  <c r="E64"/>
  <c r="E63"/>
  <c r="E62"/>
  <c r="E61"/>
  <c r="E60"/>
  <c r="E59"/>
  <c r="E58"/>
  <c r="E56"/>
  <c r="E55"/>
  <c r="E54"/>
  <c r="E52"/>
  <c r="E51"/>
  <c r="E49"/>
  <c r="E48"/>
  <c r="E47"/>
  <c r="E45"/>
  <c r="E44"/>
  <c r="E43"/>
  <c r="E42"/>
  <c r="E41"/>
  <c r="E38"/>
  <c r="E36"/>
  <c r="E35"/>
  <c r="E33"/>
  <c r="E31"/>
  <c r="E30"/>
  <c r="E29"/>
  <c r="E28"/>
  <c r="E27"/>
  <c r="E25"/>
  <c r="E24"/>
  <c r="E23"/>
  <c r="E22"/>
  <c r="E20"/>
  <c r="E18"/>
  <c r="E17"/>
  <c r="E16"/>
  <c r="D70"/>
  <c r="E70" s="1"/>
  <c r="D50"/>
  <c r="E50" s="1"/>
  <c r="D85"/>
  <c r="E85" s="1"/>
  <c r="C85"/>
  <c r="D106"/>
  <c r="E106" s="1"/>
  <c r="C50"/>
  <c r="D53"/>
  <c r="E53" s="1"/>
  <c r="D43"/>
  <c r="D26"/>
  <c r="E26" s="1"/>
  <c r="C53"/>
  <c r="D46"/>
  <c r="E46" s="1"/>
  <c r="C46"/>
  <c r="C43"/>
  <c r="D40"/>
  <c r="E40" s="1"/>
  <c r="C40"/>
  <c r="D37"/>
  <c r="C37"/>
  <c r="E37" s="1"/>
  <c r="D34"/>
  <c r="D32" s="1"/>
  <c r="E32" s="1"/>
  <c r="C34"/>
  <c r="C32" s="1"/>
  <c r="C26"/>
  <c r="D21"/>
  <c r="E21" s="1"/>
  <c r="C21"/>
  <c r="D15"/>
  <c r="E15" s="1"/>
  <c r="C15"/>
  <c r="E34" l="1"/>
  <c r="D84"/>
  <c r="E57"/>
  <c r="C39"/>
  <c r="C14" s="1"/>
  <c r="C109" s="1"/>
  <c r="D39"/>
  <c r="E39" l="1"/>
  <c r="D14"/>
  <c r="E84"/>
  <c r="D73"/>
  <c r="E73" s="1"/>
  <c r="D109" l="1"/>
  <c r="E109" s="1"/>
  <c r="E14"/>
  <c r="E74"/>
</calcChain>
</file>

<file path=xl/sharedStrings.xml><?xml version="1.0" encoding="utf-8"?>
<sst xmlns="http://schemas.openxmlformats.org/spreadsheetml/2006/main" count="186" uniqueCount="186">
  <si>
    <t>( рублей)</t>
  </si>
  <si>
    <t>Код бюджетной классификации Российской Федерации</t>
  </si>
  <si>
    <t>Наименование налога (сбора)</t>
  </si>
  <si>
    <t xml:space="preserve">1 00 00000 00 0000 000 </t>
  </si>
  <si>
    <t>НАЛОГОВЫЕ И НЕНАЛОГОВЫЕ ДОХОДЫ</t>
  </si>
  <si>
    <t>1 01 00000 00 0000 000</t>
  </si>
  <si>
    <t>НАЛОГИ НА ПРИБЫЛЬ, ДОХОДЫ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</si>
  <si>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</si>
  <si>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</si>
  <si>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</si>
  <si>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</si>
  <si>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</si>
  <si>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</si>
  <si>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1 01 02040 01 0000 110</t>
  </si>
  <si>
    <t xml:space="preserve"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
</t>
  </si>
  <si>
    <t>1 01 02080 01 0000 110</t>
  </si>
  <si>
    <t xml:space="preserve">Налог на доходы физических лиц в части суммы налога, превышающей 650 000 рублей, относящейся к части налоговой базы, превышающей 5 000 000 рублей (за исключением налога на доходы физических лиц с сумм прибыли контролируемой иностранной компании, в том числе фиксированной прибыли контролируемой иностранной компании)
</t>
  </si>
  <si>
    <t>1 03 00000 00 0000 000</t>
  </si>
  <si>
    <t>НАЛОГИ НА ТОВАРЫ (РАБОТЫ, УСЛУГИ), РЕАЛИЗУЕМЫЕ НА ТЕРРИТОРИИ РОССИЙСКОЙ ФЕДЕРАЦИИ</t>
  </si>
  <si>
    <t>1 03 02231 01 0000 110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</si>
  <si>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</si>
  <si>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1 03 02241 01 0000 110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</si>
  <si>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</si>
  <si>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1 03 02251 01 0000 110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</si>
  <si>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</si>
  <si>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1 03 02261 01 0000 110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</si>
  <si>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</si>
  <si>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1 05 00000 00 0000 000</t>
  </si>
  <si>
    <t>НАЛОГИ НА СОВОКУПНЫЙ ДОХОД</t>
  </si>
  <si>
    <t>1 05 01011 01 0000 110</t>
  </si>
  <si>
    <t>Налог, взимаемый с налогоплательщиков, выбравших в качестве налогообложения доходы</t>
  </si>
  <si>
    <t>1 05 01020 01 0000 110</t>
  </si>
  <si>
    <t>Налог, взимаемый с налогоплательщиков, выбравших в качестве налогообложения доходы, уменьшенные на величину расходов</t>
  </si>
  <si>
    <t>1 05 03010 01 0000 110</t>
  </si>
  <si>
    <t>Единый сельскохозяйственный налог</t>
  </si>
  <si>
    <t>1 05 04010 02 0000 110</t>
  </si>
  <si>
    <t>Налог, взимаемый в связи с применением патентной системы налогообложения, зачисляемый в бюджеты муниципальных округов</t>
  </si>
  <si>
    <t>1 06 00000 00 0000 000</t>
  </si>
  <si>
    <t>Налоги на имущество</t>
  </si>
  <si>
    <t>1 06 01020 14 0000 110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</si>
  <si>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</si>
  <si>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</si>
  <si>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</si>
  <si>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1 06 06032 14 0000 110</t>
  </si>
  <si>
    <t>Земельный налог с организаций, обладающих земельным участком, расположенным в границах муниципальных округов</t>
  </si>
  <si>
    <t>1 06 06042 14 0000 110</t>
  </si>
  <si>
    <t>Земельный налог с физических лиц, обладающих земельным участком, расположенным в границах муниципальных округов</t>
  </si>
  <si>
    <t>1 08 00000 00 0000 000</t>
  </si>
  <si>
    <t>ГОСУДАРСТВЕННАЯ ПОШЛИНА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</si>
  <si>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</si>
  <si>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</si>
  <si>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</si>
  <si>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</si>
  <si>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Доходы от сдачи в аренду имущества:</t>
  </si>
  <si>
    <t>1 11 05074 14 0000 120</t>
  </si>
  <si>
    <t>Доходы от сдачи в аренду имущества, составляющего казну муниципальных округов (за исключением земельных участков)</t>
  </si>
  <si>
    <t>1 11 05034 14 0000 120</t>
  </si>
  <si>
    <t>Доходы от сдачи в аренду имущества, находящегося в оперативном управлении органов управления муниципальных округов и созданных ими учреждений (за исключением имущества муниципальных бюджетных и автономных учреждений)</t>
  </si>
  <si>
    <t>Доходы от арендной платы за земельные участки:</t>
  </si>
  <si>
    <t>1 11 05012 14 0000 120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</si>
  <si>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муниципальных округов, а также средства от продажи права на заключение договоров аренды указанных земельных участков</t>
  </si>
  <si>
    <t>1 11 09080 14 0000 120</t>
  </si>
  <si>
    <t>Плата, поступившая в рамках договора за предоставление права на размещение и эксплуатацию нестационарного торгового объекта, установку и эксплуатацию рекламных конструкций на землях или зеиельных участках, находящихся в собственности муниципальных округов, и на землях или земельных участках, государственная собственность на которые не разграничена</t>
  </si>
  <si>
    <t>1 12 00000 00 0000 000</t>
  </si>
  <si>
    <t xml:space="preserve">ПЛАТЕЖИ ПРИ ПОЛЬЗОВАНИИ ПРИРОДНЫМИ РЕСУРСАМИ </t>
  </si>
  <si>
    <t>1 12 01010 01 0000 120</t>
  </si>
  <si>
    <t xml:space="preserve">Плата за выбросы загрязняющих веществ в атмосферный воздух стационарными объектами </t>
  </si>
  <si>
    <t>1 12 01030 01 0000 120</t>
  </si>
  <si>
    <t>Плата за сбросы загрязняющих веществ в водные объекты</t>
  </si>
  <si>
    <t>1 12 01041 01 0000 120</t>
  </si>
  <si>
    <t>Плата за размещение отходов производства</t>
  </si>
  <si>
    <t>1 13 00000 00 0000 000</t>
  </si>
  <si>
    <t>ДОХОДЫ ОТ ОКАЗАНИЯ ПЛАТНЫХ УСЛУГ (РАБОТ) И КОМПЕНСАЦИИ ЗАТРАТ ГОСУДАРСТВА</t>
  </si>
  <si>
    <t>1 13 02994 14 0000 130</t>
  </si>
  <si>
    <t>Прочие доходы от компенсации затрат бюджетов муниципальных округов</t>
  </si>
  <si>
    <t>1 14 00000 00 0000 000</t>
  </si>
  <si>
    <t>ДОХОДЫ ОТ ПРОДАЖИ МАТЕРИАЛЬНЫХ И НЕМАТЕРИАЛЬНЫХ АКТИВОВ</t>
  </si>
  <si>
    <t>1 14 02043 14 0000 410</t>
  </si>
  <si>
    <t>Доходы от реализации иного имущества, находящегося в собственности муниципальных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</si>
  <si>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1 14 06012 14 0000 430</t>
  </si>
  <si>
    <t>Доходы от продажи земельных участков, государственная собственность на которые не разграничена и которые расположены в границах муниципальных округов</t>
  </si>
  <si>
    <t>1 14 06312 14 0000 430</t>
  </si>
  <si>
    <t>Плата за увеличение площади земельных участков, находящихся в частной собственности, в результате перераспределения таких земельных участков и земельных участков,</t>
  </si>
  <si>
    <t>1 16 00000 00 0000 000</t>
  </si>
  <si>
    <t>ШТРАФЫ, САНКЦИИ, ВОЗМЕЩЕНИЕ УЩЕРБА</t>
  </si>
  <si>
    <t>1 16 02020 02 0000 140</t>
  </si>
  <si>
    <t>Административные штрафы, установленные законами субъектов Российской Федерации об административных правонарушениях, за нарушение муниципальных правовых актов</t>
  </si>
  <si>
    <t>1 16 01063 01 0000 140</t>
  </si>
  <si>
    <t>Административные штрафы, установленные главой 6 Кодекса Российской Федерации об административных правонарушениях, за административные правонарушения, посягающие на здоровье, санитарно-эпидемиологическое благополучие населения и общественную нравственность, налагаемые мировыми судьями, комиссиями по делам несовершеннолетних и защите их прав</t>
  </si>
  <si>
    <t>1 16 01203 01 0000 140</t>
  </si>
  <si>
    <t>Административные штрафы, установленные главой 20 Кодекса Российской Федерации об административных правонарушениях, за административные правонарушения, посягающие на общественный порядок и общественную безопасность, налагаемые мировыми судьями, комиссиями по делам несовершеннолетних и защите их прав</t>
  </si>
  <si>
    <t>1 16 07090 14 0000 140</t>
  </si>
  <si>
    <t>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муниципальным органом, казенным учреждением муниципального округа</t>
  </si>
  <si>
    <t>Иные штрафы, неустойки, пени, уплаченные в случае просрочки исполнения поставщиком (подрядчиком, исполнителем) обязательств, предусмотренных муниципальным контрактом, заключенным муниципалтным органом, казенным учреждением) муниципального округа</t>
  </si>
  <si>
    <t>1 16 1012301 0051 140</t>
  </si>
  <si>
    <t>Доходы от денежных взысканий (штрафов), поступающие в счет погашения задолженности, образовавшейся до 01.01.2020 г, подлежащие зачислению в бюджет муниципального образования по нормативам, действовавшим в 2019 г</t>
  </si>
  <si>
    <t>1 16 11050 01 0000 140</t>
  </si>
  <si>
    <t xml:space="preserve">Платежи по искам о возмещении вреда, причиненного окружающей среде, а также платежи, уплачиваемые при добровольном возмещении вреда, причиненного окружающей среде </t>
  </si>
  <si>
    <t>1 17 00000 00 0000 000</t>
  </si>
  <si>
    <t>ПРОЧИЕ НЕНАЛОГОВЫЕ ДОХОДЫ</t>
  </si>
  <si>
    <t>1 17 05040 14 0000 180</t>
  </si>
  <si>
    <t>Прочие неналоговые доходы бюджетов муниципальных округов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</si>
  <si>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</si>
  <si>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</si>
  <si>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</si>
  <si>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</si>
  <si>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2 02 10000 00 0000 150</t>
  </si>
  <si>
    <t>Дотации бюджетам субъектов Российской Федерации и муниципальных образований</t>
  </si>
  <si>
    <t>2 02 15002 14 0000 150</t>
  </si>
  <si>
    <t>Дотации бюджетам муниципальных округов на поддержку мер по обеспечению сбалансированности бюджетов</t>
  </si>
  <si>
    <t>2 0219999 14 0000 150</t>
  </si>
  <si>
    <t>Иные дотации бюджетам муниципальных округов</t>
  </si>
  <si>
    <t>2 02 20000 00 0000 000</t>
  </si>
  <si>
    <t>Субсидии бюджетам субъектов Российской Федерации и муниципальных образований</t>
  </si>
  <si>
    <t>2 02 20299 14 0000 150</t>
  </si>
  <si>
    <t>Субсидии бюджетам муниципальных округов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поступивших, от государственной корпорации - Фонда содействия реформированию жилищно-коммунального хозяйства</t>
  </si>
  <si>
    <t>2 02 20302 14 0000 150</t>
  </si>
  <si>
    <t>Субсидии бюджетам муниципальных округов на обеспечение мероприятий по переселению граждан из аварийного жилищного фонда, в том числе переселению граждан из аварийного жилищного фонда с учетом необходимости развития малоэтажного жилищного строительства, за счет средств бюджета</t>
  </si>
  <si>
    <t>2 02 25497 14 0000 150</t>
  </si>
  <si>
    <t>Субсидии бюджетам муниципальных округов на социальные выплаты молодым семьям для приобретения (строительства) стандартного жилья</t>
  </si>
  <si>
    <t>2 02 25519 14 0000 150</t>
  </si>
  <si>
    <t>Субсидии бюджетам муниципальных округов на поддержку отрасли культуры</t>
  </si>
  <si>
    <t>2 02 29999 14 0000 150</t>
  </si>
  <si>
    <t>Прочие субсидии бюджетам муниципальных округов</t>
  </si>
  <si>
    <t>2 02 30000 00 0000 150</t>
  </si>
  <si>
    <t>Субвенция бюджетам субъектов Российской Федерации и городских округов</t>
  </si>
  <si>
    <t>2 02 30024 14 0000 150</t>
  </si>
  <si>
    <t>Субвенции бюджетам муниципальных округов на выполнение передаваемых полномочий субъектов РФ</t>
  </si>
  <si>
    <t>в том числе:</t>
  </si>
  <si>
    <t xml:space="preserve">Субвенции бюджетам муниципальных округов на реализацию государственных полномочий органов опеки и попечительства в отношении несовершеннолетних </t>
  </si>
  <si>
    <t>Субвенции бюджетам муниципальных округов на реализацию государственных полномочий по социальной поддержке детей, оставшихся без попечения родителей, и лиц принявших на воспитание в семью детей, оставшихся без попечения родителей</t>
  </si>
  <si>
    <t>Субвенции бюджетам муниципальных округов наобеспечение детей-сирот, оставшихся без попечения родителей, лиц из числа детей-сирот и детей, оставшихся без попечения родителей, жилыми помещениями за счет средств краевого бюджета</t>
  </si>
  <si>
    <t>Субвенции бюджетам муниципальных округов на обеспечение государственных гарантий реализации прав на получение общедоступного и бесплатного дошкольного, начального общего, основного общего, среднего общего, дополнительного  образования детей в муниципальных общеобразовательных организациях</t>
  </si>
  <si>
    <t>Субвенции бюджетам муниципальных округовна осуществление отдельных государственных полномочий по государственному управлению охраной труда</t>
  </si>
  <si>
    <t>Субвенции бюджетам муниципальных округов Приморского края 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</si>
  <si>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Субвенции бюджетам муниципальных округов на осуществление отдельных государственных полномочий по обеспечению бесплатным питанием детей, обучающихся в муниципальных образовательных организациях</t>
  </si>
  <si>
    <t>Субвенции бюджетам муниципальных округов Приморского края на организацию и обеспечение оздоровления и отдыха детей (за исключением организации отдыха детей в каникулярное время)</t>
  </si>
  <si>
    <t>Субвенции бюджетам муниципальных округов  Приморского края на осуществление отдельных государственных полномочий по обеспечению мер социальной поддержки педагогическим работникам муниципальных образовательных организаций Приморского края</t>
  </si>
  <si>
    <t>Субвенции, передаваемые органам местного самоуправления и муниципальных округов Приморского края на реализацию государственного полномочия по установлению регулируемых тарифов на регулярные перевозки пассажиров и багажа автомобильным и наземным электрическим общественным транспортом по муниципальным маршрутам в границах муниципального образования</t>
  </si>
  <si>
    <t>2 02 35082 14 0000 150</t>
  </si>
  <si>
    <t>Субвенции бюджетам муниципальных округ на обеспечение детей-сирот, оставшихся без попечения родителей, лиц из числа детей-сирот и детей, оставшихся без попечения родителей, жилыми помещениями</t>
  </si>
  <si>
    <t>2 02 30029 14 000 150</t>
  </si>
  <si>
    <t xml:space="preserve">Субвенции бюджетам муниципальных  округов на компенсацию части родительской платы за содержание ребенка в муниципальных образовательных учреждениях, реализующих основную общеобразовательную программу дошкольного образования
</t>
  </si>
  <si>
    <t>2 02 35118 14 0000 150</t>
  </si>
  <si>
    <t>Субвенции бюджетам муниципальных  округов на осуществление первичного воинского учета на территориях, где отсутствуют военные комиссариаты</t>
  </si>
  <si>
    <t>2 02 35120 14 0000 150</t>
  </si>
  <si>
    <t>Субвенции бюджетам муниципальных округов на осуществление полномочий по составлению (изменению)  списков кандидатов в присяжные заседатели федеральных судов общей юрисдикции в Российской Федерации</t>
  </si>
  <si>
    <t>2 02 35304 14 0000 150</t>
  </si>
  <si>
    <t>Субвенции бюджетам муниципальных округов на организацию бесплатного горячего питания обучающихся, получающих начальное общее образование в государственных и муниципальных общеобразовательных организациях</t>
  </si>
  <si>
    <t>2 02 35930 14 0000 150</t>
  </si>
  <si>
    <t>Субвенции бюджетам муниципальных округов на государственную регистрацию актов гражданского состояния</t>
  </si>
  <si>
    <t>2 02 36900 14 0000 150</t>
  </si>
  <si>
    <t>Единая субвенция бюджетам муниципальных округов</t>
  </si>
  <si>
    <t>2 02 39999 14 0000 150</t>
  </si>
  <si>
    <t>Прочие субвенции бюджетам муниципальных округов</t>
  </si>
  <si>
    <t>2 02 40000 00 0000 150</t>
  </si>
  <si>
    <t>Иные межбюджетные трансферты</t>
  </si>
  <si>
    <t>2 02 45303 140000 150</t>
  </si>
  <si>
    <t>Межбюджетные трансферты бюджетам муниципальных округов на ежемесячное денежное вознаграждение за классное руководство педагогическим работникам государственных и муниципальных образовательных организаций</t>
  </si>
  <si>
    <t>ВСЕГО ДОХОДОВ</t>
  </si>
  <si>
    <t>1 16 07010 14 0000 140</t>
  </si>
  <si>
    <t>% испол</t>
  </si>
  <si>
    <t>Единый налог на вмененный доход</t>
  </si>
  <si>
    <t>1 05 02010 01 0000 110</t>
  </si>
  <si>
    <t xml:space="preserve">ИСПОЛНЕНИЕ ДОХОДНОЙ ЧАСТИ БЮДЖЕТА   
ЛАЗОВСКОГО МУНИЦИПАЛЬНОГО ОКРУГА ЗА 4 КВАРТАЛ 2021 года  
</t>
  </si>
  <si>
    <t xml:space="preserve">план </t>
  </si>
  <si>
    <t>факт</t>
  </si>
  <si>
    <t>1 13 02064 14 0000 130</t>
  </si>
  <si>
    <t>Доходы, поступившие в порядке возмещения расходов, понесенных в связи с эксплуатацией имущества муниципальных округов</t>
  </si>
  <si>
    <t>1 16 01053 01 0035140</t>
  </si>
  <si>
    <t>Административные штрафы, установленные главой 5 Кодекса Российской Федерации об административных правонарушениях, за административные правонарушения, посягающие на права граждан,налагаемые мировыми судьями, комиссиями по делам несовершеннолетних и защите их прав</t>
  </si>
  <si>
    <t>1 16 01103 01 9000 140</t>
  </si>
  <si>
    <t>Административные штрафы, установленные главой 10 Кодекса Российской Федерации об административных правонарушениях, за административные правонарушения в сельском хозяйстве, ветеринарии и мелиорации земель, наланаемые мировыми судьями, комиссиями по делам несовершеннолетних и защите их прав</t>
  </si>
  <si>
    <t>1 16 01143 01 0000 140</t>
  </si>
  <si>
    <t>Административные штрафы, установленные главой 14 Кодекса Российской Федерации об административных правонарушениях, за административные правонарушения в области предпринемательской деятельности и деятельности саморегулируемых организаций, налагаемые мировыми судьями, комиссиями по делам несовершеннолетних и защите их прав</t>
  </si>
  <si>
    <t>1 16 01153 01 0000 140</t>
  </si>
  <si>
    <t>Административные штрафы, установленные главой 15 Кодекса Российской Федерации об административных правонарушениях, за административные правонарушения в области финансов, налогов и сборов, страхования,рынка ценных бумаг (за икслючением штрафов, указанных в п 6 ст 46  БК РФ), налагаемые мировыми судьями, комиссиями по делам несовершеннолетних и защите их прав</t>
  </si>
  <si>
    <t>1 16 01193 01 0013 140</t>
  </si>
  <si>
    <t>Административные штрафы, установленные главой 19 Кодекса Российской Федерации об административных правонарушениях, за административные правонарушения против порядка управления, налагаемые мировыми судьями, комиссиями по делам несовершеннолетних и защите их прав</t>
  </si>
  <si>
    <t xml:space="preserve">Субвенции предоставляемые бюджетам муниципальных округов на реализацию государственных полномочий по организации мероприятий 
при осуществлении деятельности по обращению с животными без владельцев
</t>
  </si>
  <si>
    <t>Невыясненные поступления</t>
  </si>
  <si>
    <t>1 17 01040 14 0000 180</t>
  </si>
  <si>
    <t>Возврат прочих остатков субсидий, субвенций</t>
  </si>
  <si>
    <t xml:space="preserve"> 2 19 60010 14 000 150</t>
  </si>
  <si>
    <t xml:space="preserve">ЛАЗОВСКОГО МУНИЦИПАЛЬНОГО ОКРУГА ЗА  2022 год  
</t>
  </si>
  <si>
    <t>Приложение 1 к решению Думы Лазовского муниципального округа
от 00.00.2023 года № 000-МПА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</si>
</sst>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#,##0.00\ _₽"/>
  </numFmts>
  <fonts count="17">
    <font>
      <sz val="10"/>
      <name val="Arial Cyr"/>
      <charset val="204"/>
    </font>
    <font>
      <sz val="12"/>
      <name val="Times New Roman"/>
      <family val="1"/>
      <charset val="204"/>
    </font>
    <font>
      <sz val="12"/>
      <name val="Arial Cyr"/>
      <charset val="204"/>
    </font>
    <font>
      <sz val="14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0"/>
      <name val="Times New Roman"/>
      <family val="1"/>
      <charset val="204"/>
    </font>
    <font>
      <b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u/>
      <sz val="10"/>
      <color rgb="FF0000FF"/>
      <name val="Arial Cyr"/>
      <charset val="204"/>
    </font>
    <font>
      <b/>
      <sz val="13"/>
      <name val="Arial Cyr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1"/>
      <name val="Arial Cyr"/>
      <charset val="204"/>
    </font>
    <font>
      <sz val="10"/>
      <name val="Arial Cyr"/>
      <charset val="204"/>
    </font>
    <font>
      <sz val="13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9" fillId="0" borderId="0" applyBorder="0" applyProtection="0"/>
    <xf numFmtId="43" fontId="15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vertical="top"/>
    </xf>
    <xf numFmtId="2" fontId="0" fillId="0" borderId="0" xfId="0" applyNumberFormat="1" applyAlignment="1">
      <alignment vertical="top"/>
    </xf>
    <xf numFmtId="2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5" fillId="0" borderId="0" xfId="0" applyFont="1" applyAlignment="1">
      <alignment horizontal="right" vertical="top"/>
    </xf>
    <xf numFmtId="0" fontId="5" fillId="0" borderId="2" xfId="0" applyFont="1" applyBorder="1" applyAlignment="1">
      <alignment horizontal="center" vertical="top" wrapText="1"/>
    </xf>
    <xf numFmtId="2" fontId="5" fillId="0" borderId="2" xfId="0" applyNumberFormat="1" applyFont="1" applyBorder="1" applyAlignment="1">
      <alignment horizontal="center" vertical="top" wrapText="1"/>
    </xf>
    <xf numFmtId="9" fontId="0" fillId="0" borderId="0" xfId="0" applyNumberFormat="1" applyAlignment="1">
      <alignment horizontal="center" vertical="top"/>
    </xf>
    <xf numFmtId="1" fontId="5" fillId="0" borderId="2" xfId="0" applyNumberFormat="1" applyFont="1" applyBorder="1" applyAlignment="1">
      <alignment horizontal="center" vertical="top" wrapText="1"/>
    </xf>
    <xf numFmtId="2" fontId="7" fillId="0" borderId="2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 wrapText="1"/>
    </xf>
    <xf numFmtId="4" fontId="7" fillId="0" borderId="2" xfId="0" applyNumberFormat="1" applyFont="1" applyBorder="1" applyAlignment="1">
      <alignment horizontal="right" vertical="top" wrapText="1"/>
    </xf>
    <xf numFmtId="164" fontId="7" fillId="0" borderId="2" xfId="0" applyNumberFormat="1" applyFont="1" applyBorder="1" applyAlignment="1">
      <alignment horizontal="right" vertical="top" wrapText="1"/>
    </xf>
    <xf numFmtId="0" fontId="7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justify" vertical="top" wrapText="1"/>
    </xf>
    <xf numFmtId="4" fontId="5" fillId="0" borderId="2" xfId="0" applyNumberFormat="1" applyFont="1" applyBorder="1" applyAlignment="1">
      <alignment horizontal="right" vertical="top" wrapText="1"/>
    </xf>
    <xf numFmtId="164" fontId="5" fillId="0" borderId="2" xfId="0" applyNumberFormat="1" applyFont="1" applyBorder="1" applyAlignment="1">
      <alignment horizontal="right" vertical="top" wrapText="1"/>
    </xf>
    <xf numFmtId="0" fontId="8" fillId="0" borderId="2" xfId="1" applyFont="1" applyBorder="1" applyAlignment="1" applyProtection="1">
      <alignment horizontal="justify" vertical="top" wrapText="1"/>
    </xf>
    <xf numFmtId="0" fontId="5" fillId="0" borderId="2" xfId="1" applyFont="1" applyBorder="1" applyAlignment="1" applyProtection="1">
      <alignment horizontal="justify" vertical="top" wrapText="1"/>
    </xf>
    <xf numFmtId="49" fontId="7" fillId="0" borderId="2" xfId="0" applyNumberFormat="1" applyFont="1" applyBorder="1" applyAlignment="1">
      <alignment vertical="top" wrapText="1"/>
    </xf>
    <xf numFmtId="0" fontId="7" fillId="0" borderId="2" xfId="0" applyFont="1" applyBorder="1" applyAlignment="1">
      <alignment horizontal="justify" vertical="top" wrapText="1"/>
    </xf>
    <xf numFmtId="49" fontId="5" fillId="0" borderId="2" xfId="0" applyNumberFormat="1" applyFont="1" applyBorder="1" applyAlignment="1">
      <alignment vertical="top" wrapText="1"/>
    </xf>
    <xf numFmtId="1" fontId="0" fillId="0" borderId="0" xfId="0" applyNumberFormat="1" applyAlignment="1">
      <alignment vertical="top"/>
    </xf>
    <xf numFmtId="0" fontId="7" fillId="0" borderId="2" xfId="0" applyFont="1" applyBorder="1" applyAlignment="1">
      <alignment horizontal="center" vertical="top" wrapText="1"/>
    </xf>
    <xf numFmtId="0" fontId="5" fillId="0" borderId="2" xfId="0" applyFont="1" applyBorder="1" applyAlignment="1">
      <alignment vertical="top" wrapText="1"/>
    </xf>
    <xf numFmtId="4" fontId="0" fillId="0" borderId="0" xfId="0" applyNumberFormat="1" applyAlignment="1">
      <alignment vertical="top"/>
    </xf>
    <xf numFmtId="0" fontId="5" fillId="0" borderId="3" xfId="0" applyFont="1" applyBorder="1" applyAlignment="1">
      <alignment vertical="top" wrapText="1"/>
    </xf>
    <xf numFmtId="49" fontId="10" fillId="0" borderId="3" xfId="0" applyNumberFormat="1" applyFont="1" applyBorder="1" applyAlignment="1">
      <alignment horizontal="left" vertical="top" wrapText="1"/>
    </xf>
    <xf numFmtId="4" fontId="10" fillId="0" borderId="3" xfId="0" applyNumberFormat="1" applyFont="1" applyBorder="1" applyAlignment="1">
      <alignment horizontal="right" vertical="top" wrapText="1"/>
    </xf>
    <xf numFmtId="164" fontId="10" fillId="0" borderId="3" xfId="0" applyNumberFormat="1" applyFont="1" applyBorder="1" applyAlignment="1">
      <alignment horizontal="right" vertical="top" wrapText="1"/>
    </xf>
    <xf numFmtId="0" fontId="0" fillId="0" borderId="0" xfId="0" applyBorder="1" applyAlignment="1">
      <alignment vertical="top"/>
    </xf>
    <xf numFmtId="2" fontId="0" fillId="0" borderId="0" xfId="0" applyNumberFormat="1" applyBorder="1" applyAlignment="1">
      <alignment vertical="top"/>
    </xf>
    <xf numFmtId="43" fontId="0" fillId="0" borderId="0" xfId="2" applyFont="1" applyAlignment="1">
      <alignment vertical="top"/>
    </xf>
    <xf numFmtId="2" fontId="5" fillId="0" borderId="2" xfId="0" applyNumberFormat="1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4" fontId="7" fillId="0" borderId="2" xfId="0" applyNumberFormat="1" applyFont="1" applyBorder="1" applyAlignment="1">
      <alignment horizontal="right" vertical="top" wrapText="1"/>
    </xf>
    <xf numFmtId="0" fontId="5" fillId="0" borderId="2" xfId="0" applyFont="1" applyBorder="1" applyAlignment="1">
      <alignment horizontal="justify" vertical="top" wrapText="1"/>
    </xf>
    <xf numFmtId="164" fontId="5" fillId="0" borderId="2" xfId="0" applyNumberFormat="1" applyFont="1" applyBorder="1" applyAlignment="1">
      <alignment horizontal="right" vertical="top" wrapText="1"/>
    </xf>
    <xf numFmtId="49" fontId="7" fillId="0" borderId="2" xfId="0" applyNumberFormat="1" applyFont="1" applyBorder="1" applyAlignment="1">
      <alignment vertical="top" wrapText="1"/>
    </xf>
    <xf numFmtId="0" fontId="7" fillId="0" borderId="2" xfId="0" applyFont="1" applyBorder="1" applyAlignment="1">
      <alignment horizontal="justify" vertical="top" wrapText="1"/>
    </xf>
    <xf numFmtId="3" fontId="5" fillId="0" borderId="2" xfId="0" applyNumberFormat="1" applyFont="1" applyBorder="1" applyAlignment="1">
      <alignment horizontal="center" vertical="top" wrapText="1"/>
    </xf>
    <xf numFmtId="4" fontId="16" fillId="0" borderId="2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4" fontId="0" fillId="0" borderId="0" xfId="0" applyNumberFormat="1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/>
    <xf numFmtId="0" fontId="0" fillId="0" borderId="0" xfId="0" applyAlignment="1">
      <alignment vertical="top"/>
    </xf>
    <xf numFmtId="0" fontId="5" fillId="0" borderId="2" xfId="0" applyFont="1" applyBorder="1" applyAlignment="1">
      <alignment horizontal="center" vertical="top" wrapText="1"/>
    </xf>
    <xf numFmtId="4" fontId="7" fillId="0" borderId="2" xfId="0" applyNumberFormat="1" applyFont="1" applyBorder="1" applyAlignment="1">
      <alignment horizontal="right" vertical="top" wrapText="1"/>
    </xf>
    <xf numFmtId="164" fontId="7" fillId="0" borderId="2" xfId="0" applyNumberFormat="1" applyFont="1" applyBorder="1" applyAlignment="1">
      <alignment horizontal="right" vertical="top" wrapText="1"/>
    </xf>
    <xf numFmtId="0" fontId="7" fillId="0" borderId="2" xfId="0" applyFont="1" applyBorder="1" applyAlignment="1">
      <alignment vertical="top" wrapText="1"/>
    </xf>
    <xf numFmtId="0" fontId="5" fillId="0" borderId="2" xfId="0" applyFont="1" applyBorder="1" applyAlignment="1">
      <alignment horizontal="justify" vertical="top" wrapText="1"/>
    </xf>
    <xf numFmtId="4" fontId="5" fillId="0" borderId="2" xfId="0" applyNumberFormat="1" applyFont="1" applyBorder="1" applyAlignment="1">
      <alignment horizontal="right" vertical="top" wrapText="1"/>
    </xf>
    <xf numFmtId="164" fontId="5" fillId="0" borderId="2" xfId="0" applyNumberFormat="1" applyFont="1" applyBorder="1" applyAlignment="1">
      <alignment horizontal="right" vertical="top" wrapText="1"/>
    </xf>
    <xf numFmtId="49" fontId="7" fillId="0" borderId="2" xfId="0" applyNumberFormat="1" applyFont="1" applyBorder="1" applyAlignment="1">
      <alignment vertical="top" wrapText="1"/>
    </xf>
    <xf numFmtId="0" fontId="7" fillId="0" borderId="2" xfId="0" applyFont="1" applyBorder="1" applyAlignment="1">
      <alignment horizontal="justify" vertical="top" wrapText="1"/>
    </xf>
    <xf numFmtId="49" fontId="5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4" fontId="8" fillId="0" borderId="2" xfId="0" applyNumberFormat="1" applyFont="1" applyBorder="1" applyAlignment="1">
      <alignment horizontal="right" vertical="top" wrapText="1"/>
    </xf>
    <xf numFmtId="4" fontId="5" fillId="0" borderId="2" xfId="0" applyNumberFormat="1" applyFont="1" applyBorder="1" applyAlignment="1">
      <alignment vertical="top" wrapText="1"/>
    </xf>
    <xf numFmtId="49" fontId="11" fillId="0" borderId="2" xfId="0" applyNumberFormat="1" applyFont="1" applyBorder="1" applyAlignment="1">
      <alignment horizontal="center" vertical="top" wrapText="1"/>
    </xf>
    <xf numFmtId="4" fontId="1" fillId="0" borderId="2" xfId="0" applyNumberFormat="1" applyFont="1" applyBorder="1" applyAlignment="1">
      <alignment horizontal="right" vertical="top" wrapText="1"/>
    </xf>
    <xf numFmtId="164" fontId="1" fillId="0" borderId="2" xfId="0" applyNumberFormat="1" applyFont="1" applyBorder="1" applyAlignment="1">
      <alignment horizontal="right" vertical="top" wrapText="1"/>
    </xf>
    <xf numFmtId="0" fontId="8" fillId="0" borderId="2" xfId="0" applyFont="1" applyBorder="1" applyAlignment="1">
      <alignment vertical="top" wrapText="1"/>
    </xf>
    <xf numFmtId="164" fontId="8" fillId="0" borderId="2" xfId="0" applyNumberFormat="1" applyFont="1" applyBorder="1" applyAlignment="1">
      <alignment horizontal="right" vertical="top" wrapText="1"/>
    </xf>
    <xf numFmtId="49" fontId="5" fillId="0" borderId="2" xfId="0" applyNumberFormat="1" applyFont="1" applyBorder="1" applyAlignment="1">
      <alignment horizontal="center" vertical="top" wrapText="1"/>
    </xf>
    <xf numFmtId="4" fontId="12" fillId="0" borderId="2" xfId="0" applyNumberFormat="1" applyFont="1" applyBorder="1" applyAlignment="1">
      <alignment horizontal="right" vertical="top" wrapText="1"/>
    </xf>
    <xf numFmtId="164" fontId="12" fillId="0" borderId="2" xfId="0" applyNumberFormat="1" applyFont="1" applyBorder="1" applyAlignment="1">
      <alignment horizontal="right" vertical="top" wrapText="1"/>
    </xf>
    <xf numFmtId="4" fontId="13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vertical="top" wrapText="1"/>
    </xf>
    <xf numFmtId="0" fontId="12" fillId="0" borderId="2" xfId="0" applyFont="1" applyBorder="1" applyAlignment="1">
      <alignment vertical="top" wrapText="1"/>
    </xf>
    <xf numFmtId="4" fontId="14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horizontal="justify" vertical="top" wrapText="1"/>
    </xf>
    <xf numFmtId="49" fontId="5" fillId="0" borderId="2" xfId="0" applyNumberFormat="1" applyFont="1" applyBorder="1" applyAlignment="1">
      <alignment vertical="top" wrapText="1"/>
    </xf>
    <xf numFmtId="2" fontId="5" fillId="0" borderId="1" xfId="0" applyNumberFormat="1" applyFont="1" applyBorder="1" applyAlignment="1">
      <alignment horizontal="right" vertical="top"/>
    </xf>
    <xf numFmtId="0" fontId="6" fillId="0" borderId="0" xfId="0" applyFont="1" applyBorder="1" applyAlignment="1">
      <alignment horizontal="right" vertical="top"/>
    </xf>
    <xf numFmtId="2" fontId="1" fillId="0" borderId="0" xfId="0" applyNumberFormat="1" applyFont="1" applyBorder="1" applyAlignment="1">
      <alignment horizontal="right" vertical="top" wrapText="1"/>
    </xf>
    <xf numFmtId="0" fontId="4" fillId="0" borderId="0" xfId="0" applyFont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consultantplus://offline/ref=40401DA2DC54AF8BBAC08D7F7C2EDBB818012BEFC41BCE9705745C0AF8418137CCA835F7630E0C218980CD55FF276CD00AA406E7AB46E9D6A642D" TargetMode="External"/><Relationship Id="rId1" Type="http://schemas.openxmlformats.org/officeDocument/2006/relationships/hyperlink" Target="consultantplus://offline/ref=40401DA2DC54AF8BBAC08D7F7C2EDBB818012BEFC41BCE9705745C0AF8418137CCA835F5630E0123DCDADD51B67364CF0EBA19E5B545AE40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599"/>
  <sheetViews>
    <sheetView tabSelected="1" workbookViewId="0">
      <selection activeCell="F9" sqref="F9"/>
    </sheetView>
  </sheetViews>
  <sheetFormatPr defaultRowHeight="12.75"/>
  <cols>
    <col min="1" max="1" width="25.85546875" style="1" customWidth="1"/>
    <col min="2" max="2" width="46" style="1" customWidth="1"/>
    <col min="3" max="3" width="18.42578125" style="2" customWidth="1"/>
    <col min="4" max="4" width="21.5703125" style="1" customWidth="1"/>
    <col min="5" max="5" width="18" style="1" customWidth="1"/>
    <col min="6" max="6" width="12.7109375" style="1" customWidth="1"/>
    <col min="7" max="15" width="9.140625" style="1"/>
    <col min="16" max="16" width="29.85546875" style="1" customWidth="1"/>
    <col min="17" max="1024" width="9.140625" style="1"/>
  </cols>
  <sheetData>
    <row r="1" spans="1:12" ht="12.75" customHeight="1">
      <c r="C1" s="80" t="s">
        <v>185</v>
      </c>
      <c r="D1" s="80"/>
      <c r="E1" s="80"/>
    </row>
    <row r="2" spans="1:12">
      <c r="C2" s="80"/>
      <c r="D2" s="80"/>
      <c r="E2" s="80"/>
    </row>
    <row r="3" spans="1:12" ht="21.75" customHeight="1">
      <c r="C3" s="80"/>
      <c r="D3" s="80"/>
      <c r="E3" s="80"/>
    </row>
    <row r="4" spans="1:12" ht="3.75" hidden="1" customHeight="1">
      <c r="C4" s="3"/>
      <c r="D4" s="4"/>
      <c r="E4" s="4"/>
    </row>
    <row r="5" spans="1:12" ht="15.75" hidden="1" customHeight="1">
      <c r="A5" s="5"/>
      <c r="C5" s="80"/>
      <c r="D5" s="80"/>
      <c r="E5" s="80"/>
    </row>
    <row r="6" spans="1:12" ht="15.75" hidden="1" customHeight="1">
      <c r="A6" s="5"/>
      <c r="C6" s="80"/>
      <c r="D6" s="80"/>
      <c r="E6" s="80"/>
    </row>
    <row r="7" spans="1:12" ht="19.5" hidden="1" customHeight="1">
      <c r="A7" s="5"/>
      <c r="C7" s="80"/>
      <c r="D7" s="80"/>
      <c r="E7" s="80"/>
    </row>
    <row r="8" spans="1:12" ht="18.75" hidden="1" customHeight="1">
      <c r="A8" s="81"/>
      <c r="B8" s="81"/>
      <c r="C8" s="81"/>
      <c r="D8" s="81"/>
      <c r="E8" s="81"/>
    </row>
    <row r="9" spans="1:12" ht="16.5" customHeight="1">
      <c r="A9" s="81" t="s">
        <v>164</v>
      </c>
      <c r="B9" s="81"/>
      <c r="C9" s="81"/>
      <c r="D9" s="81"/>
      <c r="E9" s="81"/>
    </row>
    <row r="10" spans="1:12" ht="20.25" customHeight="1">
      <c r="A10" s="81" t="s">
        <v>184</v>
      </c>
      <c r="B10" s="81"/>
      <c r="C10" s="81"/>
      <c r="D10" s="81"/>
      <c r="E10" s="81"/>
      <c r="K10" s="79"/>
      <c r="L10" s="79"/>
    </row>
    <row r="11" spans="1:12" ht="16.5">
      <c r="A11" s="6"/>
      <c r="C11" s="78" t="s">
        <v>0</v>
      </c>
      <c r="D11" s="78"/>
      <c r="E11" s="78"/>
      <c r="K11" s="79"/>
      <c r="L11" s="79"/>
    </row>
    <row r="12" spans="1:12" ht="53.25" customHeight="1">
      <c r="A12" s="7" t="s">
        <v>1</v>
      </c>
      <c r="B12" s="7" t="s">
        <v>2</v>
      </c>
      <c r="C12" s="35" t="s">
        <v>165</v>
      </c>
      <c r="D12" s="35" t="s">
        <v>166</v>
      </c>
      <c r="E12" s="8" t="s">
        <v>161</v>
      </c>
      <c r="F12" s="9"/>
      <c r="G12" s="9"/>
      <c r="K12" s="79"/>
      <c r="L12" s="79"/>
    </row>
    <row r="13" spans="1:12" ht="14.25" customHeight="1">
      <c r="A13" s="7">
        <v>1</v>
      </c>
      <c r="B13" s="7">
        <v>2</v>
      </c>
      <c r="C13" s="10">
        <v>3</v>
      </c>
      <c r="D13" s="10">
        <v>3</v>
      </c>
      <c r="E13" s="10">
        <v>3</v>
      </c>
    </row>
    <row r="14" spans="1:12" ht="18.75" customHeight="1">
      <c r="A14" s="11" t="s">
        <v>3</v>
      </c>
      <c r="B14" s="12" t="s">
        <v>4</v>
      </c>
      <c r="C14" s="53">
        <f>C15+C21+C26+C32+C37+C39+C46+C50+C53+C57+C70</f>
        <v>311920484.05000001</v>
      </c>
      <c r="D14" s="53">
        <f>D15+D21+D26+D32+D37+D39+D46+D50+D53+D57+D70</f>
        <v>329624073.80000007</v>
      </c>
      <c r="E14" s="14">
        <f>D14/C14*100</f>
        <v>105.67567397951403</v>
      </c>
    </row>
    <row r="15" spans="1:12" ht="18.75" customHeight="1">
      <c r="A15" s="11" t="s">
        <v>5</v>
      </c>
      <c r="B15" s="15" t="s">
        <v>6</v>
      </c>
      <c r="C15" s="13">
        <f>C16+C17+C18+C20+C19</f>
        <v>263700000</v>
      </c>
      <c r="D15" s="14">
        <f>D16+D17+D18+D20+D19</f>
        <v>278373520.30000001</v>
      </c>
      <c r="E15" s="53">
        <f t="shared" ref="E15:E78" si="0">D15/C15*100</f>
        <v>105.56447489571484</v>
      </c>
    </row>
    <row r="16" spans="1:12" ht="119.25" customHeight="1">
      <c r="A16" s="7" t="s">
        <v>7</v>
      </c>
      <c r="B16" s="16" t="s">
        <v>8</v>
      </c>
      <c r="C16" s="17">
        <v>257592000</v>
      </c>
      <c r="D16" s="18">
        <v>271958398.60000002</v>
      </c>
      <c r="E16" s="53">
        <f t="shared" si="0"/>
        <v>105.57719129476071</v>
      </c>
    </row>
    <row r="17" spans="1:9" ht="64.900000000000006" customHeight="1">
      <c r="A17" s="7" t="s">
        <v>9</v>
      </c>
      <c r="B17" s="19" t="s">
        <v>10</v>
      </c>
      <c r="C17" s="17">
        <v>228000</v>
      </c>
      <c r="D17" s="18">
        <v>229340.47</v>
      </c>
      <c r="E17" s="53">
        <f t="shared" si="0"/>
        <v>100.5879254385965</v>
      </c>
    </row>
    <row r="18" spans="1:9" ht="51.4" customHeight="1">
      <c r="A18" s="7" t="s">
        <v>11</v>
      </c>
      <c r="B18" s="19" t="s">
        <v>12</v>
      </c>
      <c r="C18" s="17">
        <v>1100000</v>
      </c>
      <c r="D18" s="18">
        <v>1383418.83</v>
      </c>
      <c r="E18" s="53">
        <f t="shared" si="0"/>
        <v>125.7653481818182</v>
      </c>
    </row>
    <row r="19" spans="1:9" ht="134.25" customHeight="1">
      <c r="A19" s="7" t="s">
        <v>13</v>
      </c>
      <c r="B19" s="20" t="s">
        <v>14</v>
      </c>
      <c r="C19" s="17">
        <v>0</v>
      </c>
      <c r="D19" s="18">
        <v>-2454.2399999999998</v>
      </c>
      <c r="E19" s="53"/>
    </row>
    <row r="20" spans="1:9" ht="149.25" customHeight="1">
      <c r="A20" s="7" t="s">
        <v>15</v>
      </c>
      <c r="B20" s="20" t="s">
        <v>16</v>
      </c>
      <c r="C20" s="17">
        <v>4780000</v>
      </c>
      <c r="D20" s="18">
        <v>4804816.6399999997</v>
      </c>
      <c r="E20" s="53">
        <f t="shared" si="0"/>
        <v>100.51917656903765</v>
      </c>
    </row>
    <row r="21" spans="1:9" ht="51" customHeight="1">
      <c r="A21" s="21" t="s">
        <v>17</v>
      </c>
      <c r="B21" s="22" t="s">
        <v>18</v>
      </c>
      <c r="C21" s="13">
        <f>SUM(C22:C25)</f>
        <v>10805000</v>
      </c>
      <c r="D21" s="14">
        <f>SUM(D22:D25)</f>
        <v>11719944.07</v>
      </c>
      <c r="E21" s="53">
        <f t="shared" si="0"/>
        <v>108.46778408144377</v>
      </c>
    </row>
    <row r="22" spans="1:9" ht="189.75" customHeight="1">
      <c r="A22" s="7" t="s">
        <v>19</v>
      </c>
      <c r="B22" s="16" t="s">
        <v>20</v>
      </c>
      <c r="C22" s="17">
        <v>5396000</v>
      </c>
      <c r="D22" s="18">
        <v>5875290.4699999997</v>
      </c>
      <c r="E22" s="53">
        <f t="shared" si="0"/>
        <v>108.88232894736842</v>
      </c>
    </row>
    <row r="23" spans="1:9" ht="214.5" customHeight="1">
      <c r="A23" s="7" t="s">
        <v>21</v>
      </c>
      <c r="B23" s="16" t="s">
        <v>22</v>
      </c>
      <c r="C23" s="17">
        <v>30000</v>
      </c>
      <c r="D23" s="18">
        <v>31735.69</v>
      </c>
      <c r="E23" s="53">
        <f t="shared" si="0"/>
        <v>105.78563333333332</v>
      </c>
    </row>
    <row r="24" spans="1:9" ht="186" customHeight="1">
      <c r="A24" s="7" t="s">
        <v>23</v>
      </c>
      <c r="B24" s="16" t="s">
        <v>24</v>
      </c>
      <c r="C24" s="17">
        <v>5999000</v>
      </c>
      <c r="D24" s="18">
        <v>6486984.21</v>
      </c>
      <c r="E24" s="53">
        <f t="shared" si="0"/>
        <v>108.13442590431738</v>
      </c>
    </row>
    <row r="25" spans="1:9" ht="198">
      <c r="A25" s="7" t="s">
        <v>25</v>
      </c>
      <c r="B25" s="16" t="s">
        <v>26</v>
      </c>
      <c r="C25" s="17">
        <v>-620000</v>
      </c>
      <c r="D25" s="18">
        <v>-674066.3</v>
      </c>
      <c r="E25" s="53">
        <f t="shared" si="0"/>
        <v>108.72037096774194</v>
      </c>
    </row>
    <row r="26" spans="1:9" ht="18" customHeight="1">
      <c r="A26" s="21" t="s">
        <v>27</v>
      </c>
      <c r="B26" s="22" t="s">
        <v>28</v>
      </c>
      <c r="C26" s="13">
        <f>C27+C28+C30+C31</f>
        <v>10815500</v>
      </c>
      <c r="D26" s="14">
        <f>D27+D28+D29+D30+D31</f>
        <v>11429215.99</v>
      </c>
      <c r="E26" s="53">
        <f t="shared" si="0"/>
        <v>105.67441163145486</v>
      </c>
    </row>
    <row r="27" spans="1:9" ht="51.75" customHeight="1">
      <c r="A27" s="23" t="s">
        <v>29</v>
      </c>
      <c r="B27" s="16" t="s">
        <v>30</v>
      </c>
      <c r="C27" s="17">
        <v>4941000</v>
      </c>
      <c r="D27" s="18">
        <v>5072153.82</v>
      </c>
      <c r="E27" s="53">
        <f t="shared" si="0"/>
        <v>102.6543982999393</v>
      </c>
    </row>
    <row r="28" spans="1:9" ht="57" customHeight="1">
      <c r="A28" s="23" t="s">
        <v>31</v>
      </c>
      <c r="B28" s="16" t="s">
        <v>32</v>
      </c>
      <c r="C28" s="17">
        <v>3389000</v>
      </c>
      <c r="D28" s="18">
        <v>3561116.36</v>
      </c>
      <c r="E28" s="53">
        <f t="shared" si="0"/>
        <v>105.07867689583948</v>
      </c>
    </row>
    <row r="29" spans="1:9" ht="22.5" customHeight="1">
      <c r="A29" s="23" t="s">
        <v>163</v>
      </c>
      <c r="B29" s="16" t="s">
        <v>162</v>
      </c>
      <c r="C29" s="17"/>
      <c r="D29" s="18">
        <v>-94028.35</v>
      </c>
      <c r="E29" s="53" t="e">
        <f t="shared" si="0"/>
        <v>#DIV/0!</v>
      </c>
    </row>
    <row r="30" spans="1:9" ht="21" customHeight="1">
      <c r="A30" s="7" t="s">
        <v>33</v>
      </c>
      <c r="B30" s="16" t="s">
        <v>34</v>
      </c>
      <c r="C30" s="17">
        <v>604500</v>
      </c>
      <c r="D30" s="18">
        <v>604500.73</v>
      </c>
      <c r="E30" s="53">
        <f t="shared" si="0"/>
        <v>100.00012076095948</v>
      </c>
    </row>
    <row r="31" spans="1:9" ht="66">
      <c r="A31" s="7" t="s">
        <v>35</v>
      </c>
      <c r="B31" s="16" t="s">
        <v>36</v>
      </c>
      <c r="C31" s="17">
        <v>1881000</v>
      </c>
      <c r="D31" s="18">
        <v>2285473.4300000002</v>
      </c>
      <c r="E31" s="53">
        <f t="shared" si="0"/>
        <v>121.50310632642211</v>
      </c>
      <c r="F31" s="24"/>
      <c r="I31" s="9"/>
    </row>
    <row r="32" spans="1:9" ht="18" customHeight="1">
      <c r="A32" s="21" t="s">
        <v>37</v>
      </c>
      <c r="B32" s="22" t="s">
        <v>38</v>
      </c>
      <c r="C32" s="13">
        <f>SUM(C33+C34)</f>
        <v>5507000</v>
      </c>
      <c r="D32" s="14">
        <f>SUM(D33+D34)</f>
        <v>5329610.7300000004</v>
      </c>
      <c r="E32" s="53">
        <f t="shared" si="0"/>
        <v>96.778840203377527</v>
      </c>
    </row>
    <row r="33" spans="1:6" ht="82.5">
      <c r="A33" s="7" t="s">
        <v>39</v>
      </c>
      <c r="B33" s="16" t="s">
        <v>40</v>
      </c>
      <c r="C33" s="17">
        <v>2147000</v>
      </c>
      <c r="D33" s="18">
        <v>2148799.1800000002</v>
      </c>
      <c r="E33" s="53">
        <f t="shared" si="0"/>
        <v>100.08379972054028</v>
      </c>
    </row>
    <row r="34" spans="1:6" ht="18.75" customHeight="1">
      <c r="A34" s="25" t="s">
        <v>41</v>
      </c>
      <c r="B34" s="22" t="s">
        <v>42</v>
      </c>
      <c r="C34" s="13">
        <f>SUM(C35:C36)</f>
        <v>3360000</v>
      </c>
      <c r="D34" s="14">
        <f>SUM(D35:D36)</f>
        <v>3180811.55</v>
      </c>
      <c r="E34" s="53">
        <f t="shared" si="0"/>
        <v>94.66701041666667</v>
      </c>
    </row>
    <row r="35" spans="1:6" ht="64.5" customHeight="1">
      <c r="A35" s="7" t="s">
        <v>43</v>
      </c>
      <c r="B35" s="16" t="s">
        <v>44</v>
      </c>
      <c r="C35" s="17">
        <v>1960000</v>
      </c>
      <c r="D35" s="18">
        <v>1690224.61</v>
      </c>
      <c r="E35" s="53">
        <f t="shared" si="0"/>
        <v>86.235949489795928</v>
      </c>
    </row>
    <row r="36" spans="1:6" ht="66">
      <c r="A36" s="7" t="s">
        <v>45</v>
      </c>
      <c r="B36" s="16" t="s">
        <v>46</v>
      </c>
      <c r="C36" s="17">
        <v>1400000</v>
      </c>
      <c r="D36" s="18">
        <v>1490586.94</v>
      </c>
      <c r="E36" s="53">
        <f t="shared" si="0"/>
        <v>106.4704957142857</v>
      </c>
    </row>
    <row r="37" spans="1:6" ht="20.25" customHeight="1">
      <c r="A37" s="21" t="s">
        <v>47</v>
      </c>
      <c r="B37" s="22" t="s">
        <v>48</v>
      </c>
      <c r="C37" s="13">
        <f>SUM(C38:C38)</f>
        <v>1735000</v>
      </c>
      <c r="D37" s="14">
        <f>SUM(D38:D38)</f>
        <v>1821888.1</v>
      </c>
      <c r="E37" s="53">
        <f t="shared" si="0"/>
        <v>105.00795965417868</v>
      </c>
    </row>
    <row r="38" spans="1:6" ht="81.75" customHeight="1">
      <c r="A38" s="7" t="s">
        <v>49</v>
      </c>
      <c r="B38" s="16" t="s">
        <v>50</v>
      </c>
      <c r="C38" s="17">
        <v>1735000</v>
      </c>
      <c r="D38" s="18">
        <v>1821888.1</v>
      </c>
      <c r="E38" s="53">
        <f t="shared" si="0"/>
        <v>105.00795965417868</v>
      </c>
    </row>
    <row r="39" spans="1:6" ht="66" customHeight="1">
      <c r="A39" s="21" t="s">
        <v>51</v>
      </c>
      <c r="B39" s="22" t="s">
        <v>52</v>
      </c>
      <c r="C39" s="13">
        <f>C40+C43</f>
        <v>13384800</v>
      </c>
      <c r="D39" s="13">
        <f>D40+D43</f>
        <v>14157989.01</v>
      </c>
      <c r="E39" s="53">
        <f t="shared" si="0"/>
        <v>105.7766198224852</v>
      </c>
    </row>
    <row r="40" spans="1:6" ht="16.5">
      <c r="A40" s="23"/>
      <c r="B40" s="22" t="s">
        <v>53</v>
      </c>
      <c r="C40" s="13">
        <f>SUM(C41:C42)</f>
        <v>3206000</v>
      </c>
      <c r="D40" s="14">
        <f>SUM(D41:D42)</f>
        <v>3178059.73</v>
      </c>
      <c r="E40" s="53">
        <f t="shared" si="0"/>
        <v>99.12850062383032</v>
      </c>
    </row>
    <row r="41" spans="1:6" ht="66">
      <c r="A41" s="7" t="s">
        <v>54</v>
      </c>
      <c r="B41" s="26" t="s">
        <v>55</v>
      </c>
      <c r="C41" s="17">
        <v>3056000</v>
      </c>
      <c r="D41" s="18">
        <v>3004797.43</v>
      </c>
      <c r="E41" s="53">
        <f t="shared" si="0"/>
        <v>98.324523232984291</v>
      </c>
    </row>
    <row r="42" spans="1:6" ht="102" customHeight="1">
      <c r="A42" s="7" t="s">
        <v>56</v>
      </c>
      <c r="B42" s="16" t="s">
        <v>57</v>
      </c>
      <c r="C42" s="17">
        <v>150000</v>
      </c>
      <c r="D42" s="17">
        <v>173262.3</v>
      </c>
      <c r="E42" s="53">
        <f t="shared" si="0"/>
        <v>115.50819999999999</v>
      </c>
    </row>
    <row r="43" spans="1:6" ht="33">
      <c r="A43" s="23"/>
      <c r="B43" s="22" t="s">
        <v>58</v>
      </c>
      <c r="C43" s="13">
        <f>SUM(C44:C45)</f>
        <v>10178800</v>
      </c>
      <c r="D43" s="14">
        <f>D44+D45</f>
        <v>10979929.279999999</v>
      </c>
      <c r="E43" s="53">
        <f t="shared" si="0"/>
        <v>107.87056706095019</v>
      </c>
    </row>
    <row r="44" spans="1:6" ht="132">
      <c r="A44" s="7" t="s">
        <v>59</v>
      </c>
      <c r="B44" s="16" t="s">
        <v>60</v>
      </c>
      <c r="C44" s="17">
        <v>10175000</v>
      </c>
      <c r="D44" s="18">
        <v>10975729.279999999</v>
      </c>
      <c r="E44" s="53">
        <f t="shared" si="0"/>
        <v>107.86957523341523</v>
      </c>
    </row>
    <row r="45" spans="1:6" ht="165">
      <c r="A45" s="7" t="s">
        <v>61</v>
      </c>
      <c r="B45" s="16" t="s">
        <v>62</v>
      </c>
      <c r="C45" s="17">
        <v>3800</v>
      </c>
      <c r="D45" s="18">
        <v>4200</v>
      </c>
      <c r="E45" s="53">
        <f t="shared" si="0"/>
        <v>110.5263157894737</v>
      </c>
    </row>
    <row r="46" spans="1:6" ht="36" customHeight="1">
      <c r="A46" s="21" t="s">
        <v>63</v>
      </c>
      <c r="B46" s="22" t="s">
        <v>64</v>
      </c>
      <c r="C46" s="13">
        <f>C47+C48+C49</f>
        <v>1445000</v>
      </c>
      <c r="D46" s="14">
        <f>D47+D48+D49</f>
        <v>1444868.5099999998</v>
      </c>
      <c r="E46" s="53">
        <f t="shared" si="0"/>
        <v>99.990900346020751</v>
      </c>
    </row>
    <row r="47" spans="1:6" ht="50.25" customHeight="1">
      <c r="A47" s="7" t="s">
        <v>65</v>
      </c>
      <c r="B47" s="16" t="s">
        <v>66</v>
      </c>
      <c r="C47" s="17">
        <v>11000</v>
      </c>
      <c r="D47" s="17">
        <v>11491.48</v>
      </c>
      <c r="E47" s="53">
        <f t="shared" si="0"/>
        <v>104.468</v>
      </c>
    </row>
    <row r="48" spans="1:6" ht="36" customHeight="1">
      <c r="A48" s="7" t="s">
        <v>67</v>
      </c>
      <c r="B48" s="16" t="s">
        <v>68</v>
      </c>
      <c r="C48" s="17">
        <v>1434000</v>
      </c>
      <c r="D48" s="17">
        <v>1549387.13</v>
      </c>
      <c r="E48" s="53">
        <f t="shared" si="0"/>
        <v>108.04652231520222</v>
      </c>
      <c r="F48" s="27"/>
    </row>
    <row r="49" spans="1:6" ht="31.35" customHeight="1">
      <c r="A49" s="7" t="s">
        <v>69</v>
      </c>
      <c r="B49" s="16" t="s">
        <v>70</v>
      </c>
      <c r="C49" s="17">
        <v>0</v>
      </c>
      <c r="D49" s="17">
        <v>-116010.1</v>
      </c>
      <c r="E49" s="53" t="e">
        <f t="shared" si="0"/>
        <v>#DIV/0!</v>
      </c>
    </row>
    <row r="50" spans="1:6" ht="49.5">
      <c r="A50" s="21" t="s">
        <v>71</v>
      </c>
      <c r="B50" s="15" t="s">
        <v>72</v>
      </c>
      <c r="C50" s="13">
        <f>C51+C52</f>
        <v>442184.05</v>
      </c>
      <c r="D50" s="52">
        <f>D51+D52</f>
        <v>652304.47</v>
      </c>
      <c r="E50" s="53">
        <f t="shared" si="0"/>
        <v>147.51876961640747</v>
      </c>
    </row>
    <row r="51" spans="1:6" ht="66">
      <c r="A51" s="23" t="s">
        <v>167</v>
      </c>
      <c r="B51" s="26" t="s">
        <v>168</v>
      </c>
      <c r="C51" s="17">
        <v>290000</v>
      </c>
      <c r="D51" s="14">
        <v>500341.17</v>
      </c>
      <c r="E51" s="53">
        <f t="shared" si="0"/>
        <v>172.53143793103447</v>
      </c>
    </row>
    <row r="52" spans="1:6" ht="33">
      <c r="A52" s="7" t="s">
        <v>73</v>
      </c>
      <c r="B52" s="16" t="s">
        <v>74</v>
      </c>
      <c r="C52" s="17">
        <v>152184.04999999999</v>
      </c>
      <c r="D52" s="18">
        <v>151963.29999999999</v>
      </c>
      <c r="E52" s="53">
        <f t="shared" si="0"/>
        <v>99.854945376995815</v>
      </c>
    </row>
    <row r="53" spans="1:6" ht="49.5">
      <c r="A53" s="28" t="s">
        <v>75</v>
      </c>
      <c r="B53" s="29" t="s">
        <v>76</v>
      </c>
      <c r="C53" s="30">
        <f>C54+C55+C56</f>
        <v>1831000</v>
      </c>
      <c r="D53" s="31">
        <f>D54+D55+D56</f>
        <v>1711044.95</v>
      </c>
      <c r="E53" s="53">
        <f t="shared" si="0"/>
        <v>93.448659202621513</v>
      </c>
    </row>
    <row r="54" spans="1:6" ht="149.25" customHeight="1">
      <c r="A54" s="7" t="s">
        <v>77</v>
      </c>
      <c r="B54" s="16" t="s">
        <v>78</v>
      </c>
      <c r="C54" s="17">
        <v>1184000</v>
      </c>
      <c r="D54" s="18">
        <v>1064000</v>
      </c>
      <c r="E54" s="53">
        <f t="shared" si="0"/>
        <v>89.86486486486487</v>
      </c>
    </row>
    <row r="55" spans="1:6" ht="69.75" customHeight="1">
      <c r="A55" s="7" t="s">
        <v>79</v>
      </c>
      <c r="B55" s="16" t="s">
        <v>80</v>
      </c>
      <c r="C55" s="17">
        <v>597000</v>
      </c>
      <c r="D55" s="17">
        <v>596584.09</v>
      </c>
      <c r="E55" s="53">
        <f t="shared" si="0"/>
        <v>99.930333333333337</v>
      </c>
    </row>
    <row r="56" spans="1:6" ht="85.9" customHeight="1">
      <c r="A56" s="7" t="s">
        <v>81</v>
      </c>
      <c r="B56" s="16" t="s">
        <v>82</v>
      </c>
      <c r="C56" s="17">
        <v>50000</v>
      </c>
      <c r="D56" s="17">
        <v>50460.86</v>
      </c>
      <c r="E56" s="53">
        <f t="shared" si="0"/>
        <v>100.92171999999999</v>
      </c>
    </row>
    <row r="57" spans="1:6" ht="18" customHeight="1">
      <c r="A57" s="40" t="s">
        <v>83</v>
      </c>
      <c r="B57" s="41" t="s">
        <v>84</v>
      </c>
      <c r="C57" s="37">
        <f>C58+C59+C60+C61+C62+C63+C64+C65+C66+C67+C68+C69</f>
        <v>2003000</v>
      </c>
      <c r="D57" s="52">
        <f>D58+D59+D60+D61+D62+D63+D64+D65+D66+D67+D68+D69</f>
        <v>2702746.16</v>
      </c>
      <c r="E57" s="53">
        <f t="shared" si="0"/>
        <v>134.93490564153768</v>
      </c>
    </row>
    <row r="58" spans="1:6" ht="86.25" customHeight="1">
      <c r="A58" s="36" t="s">
        <v>85</v>
      </c>
      <c r="B58" s="38" t="s">
        <v>86</v>
      </c>
      <c r="C58" s="43">
        <v>130000</v>
      </c>
      <c r="D58" s="39">
        <v>138666.81</v>
      </c>
      <c r="E58" s="53">
        <f t="shared" si="0"/>
        <v>106.66677692307691</v>
      </c>
      <c r="F58" s="27"/>
    </row>
    <row r="59" spans="1:6" ht="120" customHeight="1">
      <c r="A59" s="36" t="s">
        <v>169</v>
      </c>
      <c r="B59" s="38" t="s">
        <v>170</v>
      </c>
      <c r="C59" s="43">
        <v>1000</v>
      </c>
      <c r="D59" s="39">
        <v>1559.12</v>
      </c>
      <c r="E59" s="53">
        <f t="shared" si="0"/>
        <v>155.91199999999998</v>
      </c>
      <c r="F59" s="27"/>
    </row>
    <row r="60" spans="1:6" ht="86.25" customHeight="1">
      <c r="A60" s="36" t="s">
        <v>87</v>
      </c>
      <c r="B60" s="38" t="s">
        <v>88</v>
      </c>
      <c r="C60" s="43">
        <v>20000</v>
      </c>
      <c r="D60" s="39">
        <v>22899.85</v>
      </c>
      <c r="E60" s="53">
        <f t="shared" si="0"/>
        <v>114.49924999999999</v>
      </c>
      <c r="F60" s="27"/>
    </row>
    <row r="61" spans="1:6" ht="119.25" customHeight="1">
      <c r="A61" s="36" t="s">
        <v>171</v>
      </c>
      <c r="B61" s="38" t="s">
        <v>172</v>
      </c>
      <c r="C61" s="43">
        <v>1000</v>
      </c>
      <c r="D61" s="39">
        <v>1298.54</v>
      </c>
      <c r="E61" s="53">
        <f t="shared" si="0"/>
        <v>129.85400000000001</v>
      </c>
      <c r="F61" s="27"/>
    </row>
    <row r="62" spans="1:6" ht="115.5" customHeight="1">
      <c r="A62" s="36" t="s">
        <v>173</v>
      </c>
      <c r="B62" s="38" t="s">
        <v>174</v>
      </c>
      <c r="C62" s="43">
        <v>3000</v>
      </c>
      <c r="D62" s="39">
        <v>3043.89</v>
      </c>
      <c r="E62" s="53">
        <f t="shared" si="0"/>
        <v>101.46299999999999</v>
      </c>
    </row>
    <row r="63" spans="1:6" ht="181.5">
      <c r="A63" s="36" t="s">
        <v>175</v>
      </c>
      <c r="B63" s="38" t="s">
        <v>176</v>
      </c>
      <c r="C63" s="43">
        <v>1000</v>
      </c>
      <c r="D63" s="57">
        <v>2208.33</v>
      </c>
      <c r="E63" s="53">
        <f t="shared" si="0"/>
        <v>220.83300000000003</v>
      </c>
    </row>
    <row r="64" spans="1:6" ht="132">
      <c r="A64" s="36" t="s">
        <v>177</v>
      </c>
      <c r="B64" s="38" t="s">
        <v>178</v>
      </c>
      <c r="C64" s="43">
        <v>1000</v>
      </c>
      <c r="D64" s="39">
        <v>1283.83</v>
      </c>
      <c r="E64" s="53">
        <f t="shared" si="0"/>
        <v>128.38300000000001</v>
      </c>
      <c r="F64" s="27"/>
    </row>
    <row r="65" spans="1:1024" ht="21" customHeight="1">
      <c r="A65" s="36" t="s">
        <v>89</v>
      </c>
      <c r="B65" s="38" t="s">
        <v>90</v>
      </c>
      <c r="C65" s="43">
        <v>77000</v>
      </c>
      <c r="D65" s="39">
        <v>75560.44</v>
      </c>
      <c r="E65" s="53">
        <f t="shared" si="0"/>
        <v>98.130441558441561</v>
      </c>
    </row>
    <row r="66" spans="1:1024" ht="31.5" customHeight="1">
      <c r="A66" s="36" t="s">
        <v>160</v>
      </c>
      <c r="B66" s="38" t="s">
        <v>92</v>
      </c>
      <c r="C66" s="43">
        <v>839000</v>
      </c>
      <c r="D66" s="39">
        <v>1360768.04</v>
      </c>
      <c r="E66" s="53">
        <f t="shared" si="0"/>
        <v>162.1892777115614</v>
      </c>
    </row>
    <row r="67" spans="1:1024" ht="18" customHeight="1">
      <c r="A67" s="36" t="s">
        <v>91</v>
      </c>
      <c r="B67" s="38" t="s">
        <v>93</v>
      </c>
      <c r="C67" s="43">
        <v>19000</v>
      </c>
      <c r="D67" s="39">
        <v>20017.43</v>
      </c>
      <c r="E67" s="53">
        <f t="shared" si="0"/>
        <v>105.3548947368421</v>
      </c>
    </row>
    <row r="68" spans="1:1024" ht="105" customHeight="1">
      <c r="A68" s="42" t="s">
        <v>94</v>
      </c>
      <c r="B68" s="38" t="s">
        <v>95</v>
      </c>
      <c r="C68" s="43">
        <v>62000</v>
      </c>
      <c r="D68" s="39">
        <v>67404.83</v>
      </c>
      <c r="E68" s="53">
        <f t="shared" si="0"/>
        <v>108.71746774193549</v>
      </c>
    </row>
    <row r="69" spans="1:1024" ht="87.75" customHeight="1">
      <c r="A69" s="42" t="s">
        <v>96</v>
      </c>
      <c r="B69" s="38" t="s">
        <v>97</v>
      </c>
      <c r="C69" s="43">
        <v>849000</v>
      </c>
      <c r="D69" s="39">
        <v>1008035.05</v>
      </c>
      <c r="E69" s="53">
        <f t="shared" si="0"/>
        <v>118.73204358068317</v>
      </c>
      <c r="F69" s="44"/>
    </row>
    <row r="70" spans="1:1024" s="46" customFormat="1" ht="33.75" customHeight="1">
      <c r="A70" s="58" t="s">
        <v>98</v>
      </c>
      <c r="B70" s="59" t="s">
        <v>99</v>
      </c>
      <c r="C70" s="52">
        <v>252000</v>
      </c>
      <c r="D70" s="53">
        <f>D71+D72</f>
        <v>280941.50999999995</v>
      </c>
      <c r="E70" s="53">
        <f t="shared" si="0"/>
        <v>111.48472619047618</v>
      </c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  <c r="IO70" s="47"/>
      <c r="IP70" s="47"/>
      <c r="IQ70" s="47"/>
      <c r="IR70" s="47"/>
      <c r="IS70" s="47"/>
      <c r="IT70" s="47"/>
      <c r="IU70" s="47"/>
      <c r="IV70" s="47"/>
      <c r="IW70" s="47"/>
      <c r="IX70" s="47"/>
      <c r="IY70" s="47"/>
      <c r="IZ70" s="47"/>
      <c r="JA70" s="47"/>
      <c r="JB70" s="47"/>
      <c r="JC70" s="47"/>
      <c r="JD70" s="47"/>
      <c r="JE70" s="47"/>
      <c r="JF70" s="47"/>
      <c r="JG70" s="47"/>
      <c r="JH70" s="47"/>
      <c r="JI70" s="47"/>
      <c r="JJ70" s="47"/>
      <c r="JK70" s="47"/>
      <c r="JL70" s="47"/>
      <c r="JM70" s="47"/>
      <c r="JN70" s="47"/>
      <c r="JO70" s="47"/>
      <c r="JP70" s="47"/>
      <c r="JQ70" s="47"/>
      <c r="JR70" s="47"/>
      <c r="JS70" s="47"/>
      <c r="JT70" s="47"/>
      <c r="JU70" s="47"/>
      <c r="JV70" s="47"/>
      <c r="JW70" s="47"/>
      <c r="JX70" s="47"/>
      <c r="JY70" s="47"/>
      <c r="JZ70" s="47"/>
      <c r="KA70" s="47"/>
      <c r="KB70" s="47"/>
      <c r="KC70" s="47"/>
      <c r="KD70" s="47"/>
      <c r="KE70" s="47"/>
      <c r="KF70" s="47"/>
      <c r="KG70" s="47"/>
      <c r="KH70" s="47"/>
      <c r="KI70" s="47"/>
      <c r="KJ70" s="47"/>
      <c r="KK70" s="47"/>
      <c r="KL70" s="47"/>
      <c r="KM70" s="47"/>
      <c r="KN70" s="47"/>
      <c r="KO70" s="47"/>
      <c r="KP70" s="47"/>
      <c r="KQ70" s="47"/>
      <c r="KR70" s="47"/>
      <c r="KS70" s="47"/>
      <c r="KT70" s="47"/>
      <c r="KU70" s="47"/>
      <c r="KV70" s="47"/>
      <c r="KW70" s="47"/>
      <c r="KX70" s="47"/>
      <c r="KY70" s="47"/>
      <c r="KZ70" s="47"/>
      <c r="LA70" s="47"/>
      <c r="LB70" s="47"/>
      <c r="LC70" s="47"/>
      <c r="LD70" s="47"/>
      <c r="LE70" s="47"/>
      <c r="LF70" s="47"/>
      <c r="LG70" s="47"/>
      <c r="LH70" s="47"/>
      <c r="LI70" s="47"/>
      <c r="LJ70" s="47"/>
      <c r="LK70" s="47"/>
      <c r="LL70" s="47"/>
      <c r="LM70" s="47"/>
      <c r="LN70" s="47"/>
      <c r="LO70" s="47"/>
      <c r="LP70" s="47"/>
      <c r="LQ70" s="47"/>
      <c r="LR70" s="47"/>
      <c r="LS70" s="47"/>
      <c r="LT70" s="47"/>
      <c r="LU70" s="47"/>
      <c r="LV70" s="47"/>
      <c r="LW70" s="47"/>
      <c r="LX70" s="47"/>
      <c r="LY70" s="47"/>
      <c r="LZ70" s="47"/>
      <c r="MA70" s="47"/>
      <c r="MB70" s="47"/>
      <c r="MC70" s="47"/>
      <c r="MD70" s="47"/>
      <c r="ME70" s="47"/>
      <c r="MF70" s="47"/>
      <c r="MG70" s="47"/>
      <c r="MH70" s="47"/>
      <c r="MI70" s="47"/>
      <c r="MJ70" s="47"/>
      <c r="MK70" s="47"/>
      <c r="ML70" s="47"/>
      <c r="MM70" s="47"/>
      <c r="MN70" s="47"/>
      <c r="MO70" s="47"/>
      <c r="MP70" s="47"/>
      <c r="MQ70" s="47"/>
      <c r="MR70" s="47"/>
      <c r="MS70" s="47"/>
      <c r="MT70" s="47"/>
      <c r="MU70" s="47"/>
      <c r="MV70" s="47"/>
      <c r="MW70" s="47"/>
      <c r="MX70" s="47"/>
      <c r="MY70" s="47"/>
      <c r="MZ70" s="47"/>
      <c r="NA70" s="47"/>
      <c r="NB70" s="47"/>
      <c r="NC70" s="47"/>
      <c r="ND70" s="47"/>
      <c r="NE70" s="47"/>
      <c r="NF70" s="47"/>
      <c r="NG70" s="47"/>
      <c r="NH70" s="47"/>
      <c r="NI70" s="47"/>
      <c r="NJ70" s="47"/>
      <c r="NK70" s="47"/>
      <c r="NL70" s="47"/>
      <c r="NM70" s="47"/>
      <c r="NN70" s="47"/>
      <c r="NO70" s="47"/>
      <c r="NP70" s="47"/>
      <c r="NQ70" s="47"/>
      <c r="NR70" s="47"/>
      <c r="NS70" s="47"/>
      <c r="NT70" s="47"/>
      <c r="NU70" s="47"/>
      <c r="NV70" s="47"/>
      <c r="NW70" s="47"/>
      <c r="NX70" s="47"/>
      <c r="NY70" s="47"/>
      <c r="NZ70" s="47"/>
      <c r="OA70" s="47"/>
      <c r="OB70" s="47"/>
      <c r="OC70" s="47"/>
      <c r="OD70" s="47"/>
      <c r="OE70" s="47"/>
      <c r="OF70" s="47"/>
      <c r="OG70" s="47"/>
      <c r="OH70" s="47"/>
      <c r="OI70" s="47"/>
      <c r="OJ70" s="47"/>
      <c r="OK70" s="47"/>
      <c r="OL70" s="47"/>
      <c r="OM70" s="47"/>
      <c r="ON70" s="47"/>
      <c r="OO70" s="47"/>
      <c r="OP70" s="47"/>
      <c r="OQ70" s="47"/>
      <c r="OR70" s="47"/>
      <c r="OS70" s="47"/>
      <c r="OT70" s="47"/>
      <c r="OU70" s="47"/>
      <c r="OV70" s="47"/>
      <c r="OW70" s="47"/>
      <c r="OX70" s="47"/>
      <c r="OY70" s="47"/>
      <c r="OZ70" s="47"/>
      <c r="PA70" s="47"/>
      <c r="PB70" s="47"/>
      <c r="PC70" s="47"/>
      <c r="PD70" s="47"/>
      <c r="PE70" s="47"/>
      <c r="PF70" s="47"/>
      <c r="PG70" s="47"/>
      <c r="PH70" s="47"/>
      <c r="PI70" s="47"/>
      <c r="PJ70" s="47"/>
      <c r="PK70" s="47"/>
      <c r="PL70" s="47"/>
      <c r="PM70" s="47"/>
      <c r="PN70" s="47"/>
      <c r="PO70" s="47"/>
      <c r="PP70" s="47"/>
      <c r="PQ70" s="47"/>
      <c r="PR70" s="47"/>
      <c r="PS70" s="47"/>
      <c r="PT70" s="47"/>
      <c r="PU70" s="47"/>
      <c r="PV70" s="47"/>
      <c r="PW70" s="47"/>
      <c r="PX70" s="47"/>
      <c r="PY70" s="47"/>
      <c r="PZ70" s="47"/>
      <c r="QA70" s="47"/>
      <c r="QB70" s="47"/>
      <c r="QC70" s="47"/>
      <c r="QD70" s="47"/>
      <c r="QE70" s="47"/>
      <c r="QF70" s="47"/>
      <c r="QG70" s="47"/>
      <c r="QH70" s="47"/>
      <c r="QI70" s="47"/>
      <c r="QJ70" s="47"/>
      <c r="QK70" s="47"/>
      <c r="QL70" s="47"/>
      <c r="QM70" s="47"/>
      <c r="QN70" s="47"/>
      <c r="QO70" s="47"/>
      <c r="QP70" s="47"/>
      <c r="QQ70" s="47"/>
      <c r="QR70" s="47"/>
      <c r="QS70" s="47"/>
      <c r="QT70" s="47"/>
      <c r="QU70" s="47"/>
      <c r="QV70" s="47"/>
      <c r="QW70" s="47"/>
      <c r="QX70" s="47"/>
      <c r="QY70" s="47"/>
      <c r="QZ70" s="47"/>
      <c r="RA70" s="47"/>
      <c r="RB70" s="47"/>
      <c r="RC70" s="47"/>
      <c r="RD70" s="47"/>
      <c r="RE70" s="47"/>
      <c r="RF70" s="47"/>
      <c r="RG70" s="47"/>
      <c r="RH70" s="47"/>
      <c r="RI70" s="47"/>
      <c r="RJ70" s="47"/>
      <c r="RK70" s="47"/>
      <c r="RL70" s="47"/>
      <c r="RM70" s="47"/>
      <c r="RN70" s="47"/>
      <c r="RO70" s="47"/>
      <c r="RP70" s="47"/>
      <c r="RQ70" s="47"/>
      <c r="RR70" s="47"/>
      <c r="RS70" s="47"/>
      <c r="RT70" s="47"/>
      <c r="RU70" s="47"/>
      <c r="RV70" s="47"/>
      <c r="RW70" s="47"/>
      <c r="RX70" s="47"/>
      <c r="RY70" s="47"/>
      <c r="RZ70" s="47"/>
      <c r="SA70" s="47"/>
      <c r="SB70" s="47"/>
      <c r="SC70" s="47"/>
      <c r="SD70" s="47"/>
      <c r="SE70" s="47"/>
      <c r="SF70" s="47"/>
      <c r="SG70" s="47"/>
      <c r="SH70" s="47"/>
      <c r="SI70" s="47"/>
      <c r="SJ70" s="47"/>
      <c r="SK70" s="47"/>
      <c r="SL70" s="47"/>
      <c r="SM70" s="47"/>
      <c r="SN70" s="47"/>
      <c r="SO70" s="47"/>
      <c r="SP70" s="47"/>
      <c r="SQ70" s="47"/>
      <c r="SR70" s="47"/>
      <c r="SS70" s="47"/>
      <c r="ST70" s="47"/>
      <c r="SU70" s="47"/>
      <c r="SV70" s="47"/>
      <c r="SW70" s="47"/>
      <c r="SX70" s="47"/>
      <c r="SY70" s="47"/>
      <c r="SZ70" s="47"/>
      <c r="TA70" s="47"/>
      <c r="TB70" s="47"/>
      <c r="TC70" s="47"/>
      <c r="TD70" s="47"/>
      <c r="TE70" s="47"/>
      <c r="TF70" s="47"/>
      <c r="TG70" s="47"/>
      <c r="TH70" s="47"/>
      <c r="TI70" s="47"/>
      <c r="TJ70" s="47"/>
      <c r="TK70" s="47"/>
      <c r="TL70" s="47"/>
      <c r="TM70" s="47"/>
      <c r="TN70" s="47"/>
      <c r="TO70" s="47"/>
      <c r="TP70" s="47"/>
      <c r="TQ70" s="47"/>
      <c r="TR70" s="47"/>
      <c r="TS70" s="47"/>
      <c r="TT70" s="47"/>
      <c r="TU70" s="47"/>
      <c r="TV70" s="47"/>
      <c r="TW70" s="47"/>
      <c r="TX70" s="47"/>
      <c r="TY70" s="47"/>
      <c r="TZ70" s="47"/>
      <c r="UA70" s="47"/>
      <c r="UB70" s="47"/>
      <c r="UC70" s="47"/>
      <c r="UD70" s="47"/>
      <c r="UE70" s="47"/>
      <c r="UF70" s="47"/>
      <c r="UG70" s="47"/>
      <c r="UH70" s="47"/>
      <c r="UI70" s="47"/>
      <c r="UJ70" s="47"/>
      <c r="UK70" s="47"/>
      <c r="UL70" s="47"/>
      <c r="UM70" s="47"/>
      <c r="UN70" s="47"/>
      <c r="UO70" s="47"/>
      <c r="UP70" s="47"/>
      <c r="UQ70" s="47"/>
      <c r="UR70" s="47"/>
      <c r="US70" s="47"/>
      <c r="UT70" s="47"/>
      <c r="UU70" s="47"/>
      <c r="UV70" s="47"/>
      <c r="UW70" s="47"/>
      <c r="UX70" s="47"/>
      <c r="UY70" s="47"/>
      <c r="UZ70" s="47"/>
      <c r="VA70" s="47"/>
      <c r="VB70" s="47"/>
      <c r="VC70" s="47"/>
      <c r="VD70" s="47"/>
      <c r="VE70" s="47"/>
      <c r="VF70" s="47"/>
      <c r="VG70" s="47"/>
      <c r="VH70" s="47"/>
      <c r="VI70" s="47"/>
      <c r="VJ70" s="47"/>
      <c r="VK70" s="47"/>
      <c r="VL70" s="47"/>
      <c r="VM70" s="47"/>
      <c r="VN70" s="47"/>
      <c r="VO70" s="47"/>
      <c r="VP70" s="47"/>
      <c r="VQ70" s="47"/>
      <c r="VR70" s="47"/>
      <c r="VS70" s="47"/>
      <c r="VT70" s="47"/>
      <c r="VU70" s="47"/>
      <c r="VV70" s="47"/>
      <c r="VW70" s="47"/>
      <c r="VX70" s="47"/>
      <c r="VY70" s="47"/>
      <c r="VZ70" s="47"/>
      <c r="WA70" s="47"/>
      <c r="WB70" s="47"/>
      <c r="WC70" s="47"/>
      <c r="WD70" s="47"/>
      <c r="WE70" s="47"/>
      <c r="WF70" s="47"/>
      <c r="WG70" s="47"/>
      <c r="WH70" s="47"/>
      <c r="WI70" s="47"/>
      <c r="WJ70" s="47"/>
      <c r="WK70" s="47"/>
      <c r="WL70" s="47"/>
      <c r="WM70" s="47"/>
      <c r="WN70" s="47"/>
      <c r="WO70" s="47"/>
      <c r="WP70" s="47"/>
      <c r="WQ70" s="47"/>
      <c r="WR70" s="47"/>
      <c r="WS70" s="47"/>
      <c r="WT70" s="47"/>
      <c r="WU70" s="47"/>
      <c r="WV70" s="47"/>
      <c r="WW70" s="47"/>
      <c r="WX70" s="47"/>
      <c r="WY70" s="47"/>
      <c r="WZ70" s="47"/>
      <c r="XA70" s="47"/>
      <c r="XB70" s="47"/>
      <c r="XC70" s="47"/>
      <c r="XD70" s="47"/>
      <c r="XE70" s="47"/>
      <c r="XF70" s="47"/>
      <c r="XG70" s="47"/>
      <c r="XH70" s="47"/>
      <c r="XI70" s="47"/>
      <c r="XJ70" s="47"/>
      <c r="XK70" s="47"/>
      <c r="XL70" s="47"/>
      <c r="XM70" s="47"/>
      <c r="XN70" s="47"/>
      <c r="XO70" s="47"/>
      <c r="XP70" s="47"/>
      <c r="XQ70" s="47"/>
      <c r="XR70" s="47"/>
      <c r="XS70" s="47"/>
      <c r="XT70" s="47"/>
      <c r="XU70" s="47"/>
      <c r="XV70" s="47"/>
      <c r="XW70" s="47"/>
      <c r="XX70" s="47"/>
      <c r="XY70" s="47"/>
      <c r="XZ70" s="47"/>
      <c r="YA70" s="47"/>
      <c r="YB70" s="47"/>
      <c r="YC70" s="47"/>
      <c r="YD70" s="47"/>
      <c r="YE70" s="47"/>
      <c r="YF70" s="47"/>
      <c r="YG70" s="47"/>
      <c r="YH70" s="47"/>
      <c r="YI70" s="47"/>
      <c r="YJ70" s="47"/>
      <c r="YK70" s="47"/>
      <c r="YL70" s="47"/>
      <c r="YM70" s="47"/>
      <c r="YN70" s="47"/>
      <c r="YO70" s="47"/>
      <c r="YP70" s="47"/>
      <c r="YQ70" s="47"/>
      <c r="YR70" s="47"/>
      <c r="YS70" s="47"/>
      <c r="YT70" s="47"/>
      <c r="YU70" s="47"/>
      <c r="YV70" s="47"/>
      <c r="YW70" s="47"/>
      <c r="YX70" s="47"/>
      <c r="YY70" s="47"/>
      <c r="YZ70" s="47"/>
      <c r="ZA70" s="47"/>
      <c r="ZB70" s="47"/>
      <c r="ZC70" s="47"/>
      <c r="ZD70" s="47"/>
      <c r="ZE70" s="47"/>
      <c r="ZF70" s="47"/>
      <c r="ZG70" s="47"/>
      <c r="ZH70" s="47"/>
      <c r="ZI70" s="47"/>
      <c r="ZJ70" s="47"/>
      <c r="ZK70" s="47"/>
      <c r="ZL70" s="47"/>
      <c r="ZM70" s="47"/>
      <c r="ZN70" s="47"/>
      <c r="ZO70" s="47"/>
      <c r="ZP70" s="47"/>
      <c r="ZQ70" s="47"/>
      <c r="ZR70" s="47"/>
      <c r="ZS70" s="47"/>
      <c r="ZT70" s="47"/>
      <c r="ZU70" s="47"/>
      <c r="ZV70" s="47"/>
      <c r="ZW70" s="47"/>
      <c r="ZX70" s="47"/>
      <c r="ZY70" s="47"/>
      <c r="ZZ70" s="47"/>
      <c r="AAA70" s="47"/>
      <c r="AAB70" s="47"/>
      <c r="AAC70" s="47"/>
      <c r="AAD70" s="47"/>
      <c r="AAE70" s="47"/>
      <c r="AAF70" s="47"/>
      <c r="AAG70" s="47"/>
      <c r="AAH70" s="47"/>
      <c r="AAI70" s="47"/>
      <c r="AAJ70" s="47"/>
      <c r="AAK70" s="47"/>
      <c r="AAL70" s="47"/>
      <c r="AAM70" s="47"/>
      <c r="AAN70" s="47"/>
      <c r="AAO70" s="47"/>
      <c r="AAP70" s="47"/>
      <c r="AAQ70" s="47"/>
      <c r="AAR70" s="47"/>
      <c r="AAS70" s="47"/>
      <c r="AAT70" s="47"/>
      <c r="AAU70" s="47"/>
      <c r="AAV70" s="47"/>
      <c r="AAW70" s="47"/>
      <c r="AAX70" s="47"/>
      <c r="AAY70" s="47"/>
      <c r="AAZ70" s="47"/>
      <c r="ABA70" s="47"/>
      <c r="ABB70" s="47"/>
      <c r="ABC70" s="47"/>
      <c r="ABD70" s="47"/>
      <c r="ABE70" s="47"/>
      <c r="ABF70" s="47"/>
      <c r="ABG70" s="47"/>
      <c r="ABH70" s="47"/>
      <c r="ABI70" s="47"/>
      <c r="ABJ70" s="47"/>
      <c r="ABK70" s="47"/>
      <c r="ABL70" s="47"/>
      <c r="ABM70" s="47"/>
      <c r="ABN70" s="47"/>
      <c r="ABO70" s="47"/>
      <c r="ABP70" s="47"/>
      <c r="ABQ70" s="47"/>
      <c r="ABR70" s="47"/>
      <c r="ABS70" s="47"/>
      <c r="ABT70" s="47"/>
      <c r="ABU70" s="47"/>
      <c r="ABV70" s="47"/>
      <c r="ABW70" s="47"/>
      <c r="ABX70" s="47"/>
      <c r="ABY70" s="47"/>
      <c r="ABZ70" s="47"/>
      <c r="ACA70" s="47"/>
      <c r="ACB70" s="47"/>
      <c r="ACC70" s="47"/>
      <c r="ACD70" s="47"/>
      <c r="ACE70" s="47"/>
      <c r="ACF70" s="47"/>
      <c r="ACG70" s="47"/>
      <c r="ACH70" s="47"/>
      <c r="ACI70" s="47"/>
      <c r="ACJ70" s="47"/>
      <c r="ACK70" s="47"/>
      <c r="ACL70" s="47"/>
      <c r="ACM70" s="47"/>
      <c r="ACN70" s="47"/>
      <c r="ACO70" s="47"/>
      <c r="ACP70" s="47"/>
      <c r="ACQ70" s="47"/>
      <c r="ACR70" s="47"/>
      <c r="ACS70" s="47"/>
      <c r="ACT70" s="47"/>
      <c r="ACU70" s="47"/>
      <c r="ACV70" s="47"/>
      <c r="ACW70" s="47"/>
      <c r="ACX70" s="47"/>
      <c r="ACY70" s="47"/>
      <c r="ACZ70" s="47"/>
      <c r="ADA70" s="47"/>
      <c r="ADB70" s="47"/>
      <c r="ADC70" s="47"/>
      <c r="ADD70" s="47"/>
      <c r="ADE70" s="47"/>
      <c r="ADF70" s="47"/>
      <c r="ADG70" s="47"/>
      <c r="ADH70" s="47"/>
      <c r="ADI70" s="47"/>
      <c r="ADJ70" s="47"/>
      <c r="ADK70" s="47"/>
      <c r="ADL70" s="47"/>
      <c r="ADM70" s="47"/>
      <c r="ADN70" s="47"/>
      <c r="ADO70" s="47"/>
      <c r="ADP70" s="47"/>
      <c r="ADQ70" s="47"/>
      <c r="ADR70" s="47"/>
      <c r="ADS70" s="47"/>
      <c r="ADT70" s="47"/>
      <c r="ADU70" s="47"/>
      <c r="ADV70" s="47"/>
      <c r="ADW70" s="47"/>
      <c r="ADX70" s="47"/>
      <c r="ADY70" s="47"/>
      <c r="ADZ70" s="47"/>
      <c r="AEA70" s="47"/>
      <c r="AEB70" s="47"/>
      <c r="AEC70" s="47"/>
      <c r="AED70" s="47"/>
      <c r="AEE70" s="47"/>
      <c r="AEF70" s="47"/>
      <c r="AEG70" s="47"/>
      <c r="AEH70" s="47"/>
      <c r="AEI70" s="47"/>
      <c r="AEJ70" s="47"/>
      <c r="AEK70" s="47"/>
      <c r="AEL70" s="47"/>
      <c r="AEM70" s="47"/>
      <c r="AEN70" s="47"/>
      <c r="AEO70" s="47"/>
      <c r="AEP70" s="47"/>
      <c r="AEQ70" s="47"/>
      <c r="AER70" s="47"/>
      <c r="AES70" s="47"/>
      <c r="AET70" s="47"/>
      <c r="AEU70" s="47"/>
      <c r="AEV70" s="47"/>
      <c r="AEW70" s="47"/>
      <c r="AEX70" s="47"/>
      <c r="AEY70" s="47"/>
      <c r="AEZ70" s="47"/>
      <c r="AFA70" s="47"/>
      <c r="AFB70" s="47"/>
      <c r="AFC70" s="47"/>
      <c r="AFD70" s="47"/>
      <c r="AFE70" s="47"/>
      <c r="AFF70" s="47"/>
      <c r="AFG70" s="47"/>
      <c r="AFH70" s="47"/>
      <c r="AFI70" s="47"/>
      <c r="AFJ70" s="47"/>
      <c r="AFK70" s="47"/>
      <c r="AFL70" s="47"/>
      <c r="AFM70" s="47"/>
      <c r="AFN70" s="47"/>
      <c r="AFO70" s="47"/>
      <c r="AFP70" s="47"/>
      <c r="AFQ70" s="47"/>
      <c r="AFR70" s="47"/>
      <c r="AFS70" s="47"/>
      <c r="AFT70" s="47"/>
      <c r="AFU70" s="47"/>
      <c r="AFV70" s="47"/>
      <c r="AFW70" s="47"/>
      <c r="AFX70" s="47"/>
      <c r="AFY70" s="47"/>
      <c r="AFZ70" s="47"/>
      <c r="AGA70" s="47"/>
      <c r="AGB70" s="47"/>
      <c r="AGC70" s="47"/>
      <c r="AGD70" s="47"/>
      <c r="AGE70" s="47"/>
      <c r="AGF70" s="47"/>
      <c r="AGG70" s="47"/>
      <c r="AGH70" s="47"/>
      <c r="AGI70" s="47"/>
      <c r="AGJ70" s="47"/>
      <c r="AGK70" s="47"/>
      <c r="AGL70" s="47"/>
      <c r="AGM70" s="47"/>
      <c r="AGN70" s="47"/>
      <c r="AGO70" s="47"/>
      <c r="AGP70" s="47"/>
      <c r="AGQ70" s="47"/>
      <c r="AGR70" s="47"/>
      <c r="AGS70" s="47"/>
      <c r="AGT70" s="47"/>
      <c r="AGU70" s="47"/>
      <c r="AGV70" s="47"/>
      <c r="AGW70" s="47"/>
      <c r="AGX70" s="47"/>
      <c r="AGY70" s="47"/>
      <c r="AGZ70" s="47"/>
      <c r="AHA70" s="47"/>
      <c r="AHB70" s="47"/>
      <c r="AHC70" s="47"/>
      <c r="AHD70" s="47"/>
      <c r="AHE70" s="47"/>
      <c r="AHF70" s="47"/>
      <c r="AHG70" s="47"/>
      <c r="AHH70" s="47"/>
      <c r="AHI70" s="47"/>
      <c r="AHJ70" s="47"/>
      <c r="AHK70" s="47"/>
      <c r="AHL70" s="47"/>
      <c r="AHM70" s="47"/>
      <c r="AHN70" s="47"/>
      <c r="AHO70" s="47"/>
      <c r="AHP70" s="47"/>
      <c r="AHQ70" s="47"/>
      <c r="AHR70" s="47"/>
      <c r="AHS70" s="47"/>
      <c r="AHT70" s="47"/>
      <c r="AHU70" s="47"/>
      <c r="AHV70" s="47"/>
      <c r="AHW70" s="47"/>
      <c r="AHX70" s="47"/>
      <c r="AHY70" s="47"/>
      <c r="AHZ70" s="47"/>
      <c r="AIA70" s="47"/>
      <c r="AIB70" s="47"/>
      <c r="AIC70" s="47"/>
      <c r="AID70" s="47"/>
      <c r="AIE70" s="47"/>
      <c r="AIF70" s="47"/>
      <c r="AIG70" s="47"/>
      <c r="AIH70" s="47"/>
      <c r="AII70" s="47"/>
      <c r="AIJ70" s="47"/>
      <c r="AIK70" s="47"/>
      <c r="AIL70" s="47"/>
      <c r="AIM70" s="47"/>
      <c r="AIN70" s="47"/>
      <c r="AIO70" s="47"/>
      <c r="AIP70" s="47"/>
      <c r="AIQ70" s="47"/>
      <c r="AIR70" s="47"/>
      <c r="AIS70" s="47"/>
      <c r="AIT70" s="47"/>
      <c r="AIU70" s="47"/>
      <c r="AIV70" s="47"/>
      <c r="AIW70" s="47"/>
      <c r="AIX70" s="47"/>
      <c r="AIY70" s="47"/>
      <c r="AIZ70" s="47"/>
      <c r="AJA70" s="47"/>
      <c r="AJB70" s="47"/>
      <c r="AJC70" s="47"/>
      <c r="AJD70" s="47"/>
      <c r="AJE70" s="47"/>
      <c r="AJF70" s="47"/>
      <c r="AJG70" s="47"/>
      <c r="AJH70" s="47"/>
      <c r="AJI70" s="47"/>
      <c r="AJJ70" s="47"/>
      <c r="AJK70" s="47"/>
      <c r="AJL70" s="47"/>
      <c r="AJM70" s="47"/>
      <c r="AJN70" s="47"/>
      <c r="AJO70" s="47"/>
      <c r="AJP70" s="47"/>
      <c r="AJQ70" s="47"/>
      <c r="AJR70" s="47"/>
      <c r="AJS70" s="47"/>
      <c r="AJT70" s="47"/>
      <c r="AJU70" s="47"/>
      <c r="AJV70" s="47"/>
      <c r="AJW70" s="47"/>
      <c r="AJX70" s="47"/>
      <c r="AJY70" s="47"/>
      <c r="AJZ70" s="47"/>
      <c r="AKA70" s="47"/>
      <c r="AKB70" s="47"/>
      <c r="AKC70" s="47"/>
      <c r="AKD70" s="47"/>
      <c r="AKE70" s="47"/>
      <c r="AKF70" s="47"/>
      <c r="AKG70" s="47"/>
      <c r="AKH70" s="47"/>
      <c r="AKI70" s="47"/>
      <c r="AKJ70" s="47"/>
      <c r="AKK70" s="47"/>
      <c r="AKL70" s="47"/>
      <c r="AKM70" s="47"/>
      <c r="AKN70" s="47"/>
      <c r="AKO70" s="47"/>
      <c r="AKP70" s="47"/>
      <c r="AKQ70" s="47"/>
      <c r="AKR70" s="47"/>
      <c r="AKS70" s="47"/>
      <c r="AKT70" s="47"/>
      <c r="AKU70" s="47"/>
      <c r="AKV70" s="47"/>
      <c r="AKW70" s="47"/>
      <c r="AKX70" s="47"/>
      <c r="AKY70" s="47"/>
      <c r="AKZ70" s="47"/>
      <c r="ALA70" s="47"/>
      <c r="ALB70" s="47"/>
      <c r="ALC70" s="47"/>
      <c r="ALD70" s="47"/>
      <c r="ALE70" s="47"/>
      <c r="ALF70" s="47"/>
      <c r="ALG70" s="47"/>
      <c r="ALH70" s="47"/>
      <c r="ALI70" s="47"/>
      <c r="ALJ70" s="47"/>
      <c r="ALK70" s="47"/>
      <c r="ALL70" s="47"/>
      <c r="ALM70" s="47"/>
      <c r="ALN70" s="47"/>
      <c r="ALO70" s="47"/>
      <c r="ALP70" s="47"/>
      <c r="ALQ70" s="47"/>
      <c r="ALR70" s="47"/>
      <c r="ALS70" s="47"/>
      <c r="ALT70" s="47"/>
      <c r="ALU70" s="47"/>
      <c r="ALV70" s="47"/>
      <c r="ALW70" s="47"/>
      <c r="ALX70" s="47"/>
      <c r="ALY70" s="47"/>
      <c r="ALZ70" s="47"/>
      <c r="AMA70" s="47"/>
      <c r="AMB70" s="47"/>
      <c r="AMC70" s="47"/>
      <c r="AMD70" s="47"/>
      <c r="AME70" s="47"/>
      <c r="AMF70" s="47"/>
      <c r="AMG70" s="47"/>
      <c r="AMH70" s="47"/>
      <c r="AMI70" s="47"/>
      <c r="AMJ70" s="47"/>
    </row>
    <row r="71" spans="1:1024" s="49" customFormat="1" ht="24.75" customHeight="1">
      <c r="A71" s="51" t="s">
        <v>181</v>
      </c>
      <c r="B71" s="55" t="s">
        <v>180</v>
      </c>
      <c r="C71" s="56">
        <v>0</v>
      </c>
      <c r="D71" s="57">
        <v>15209.1</v>
      </c>
      <c r="E71" s="53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  <c r="FI71" s="50"/>
      <c r="FJ71" s="50"/>
      <c r="FK71" s="50"/>
      <c r="FL71" s="50"/>
      <c r="FM71" s="50"/>
      <c r="FN71" s="50"/>
      <c r="FO71" s="50"/>
      <c r="FP71" s="50"/>
      <c r="FQ71" s="50"/>
      <c r="FR71" s="50"/>
      <c r="FS71" s="50"/>
      <c r="FT71" s="50"/>
      <c r="FU71" s="50"/>
      <c r="FV71" s="50"/>
      <c r="FW71" s="50"/>
      <c r="FX71" s="50"/>
      <c r="FY71" s="50"/>
      <c r="FZ71" s="50"/>
      <c r="GA71" s="50"/>
      <c r="GB71" s="50"/>
      <c r="GC71" s="50"/>
      <c r="GD71" s="50"/>
      <c r="GE71" s="50"/>
      <c r="GF71" s="50"/>
      <c r="GG71" s="50"/>
      <c r="GH71" s="50"/>
      <c r="GI71" s="50"/>
      <c r="GJ71" s="50"/>
      <c r="GK71" s="50"/>
      <c r="GL71" s="50"/>
      <c r="GM71" s="50"/>
      <c r="GN71" s="50"/>
      <c r="GO71" s="50"/>
      <c r="GP71" s="50"/>
      <c r="GQ71" s="50"/>
      <c r="GR71" s="50"/>
      <c r="GS71" s="50"/>
      <c r="GT71" s="50"/>
      <c r="GU71" s="50"/>
      <c r="GV71" s="50"/>
      <c r="GW71" s="50"/>
      <c r="GX71" s="50"/>
      <c r="GY71" s="50"/>
      <c r="GZ71" s="50"/>
      <c r="HA71" s="50"/>
      <c r="HB71" s="50"/>
      <c r="HC71" s="50"/>
      <c r="HD71" s="50"/>
      <c r="HE71" s="50"/>
      <c r="HF71" s="50"/>
      <c r="HG71" s="50"/>
      <c r="HH71" s="50"/>
      <c r="HI71" s="50"/>
      <c r="HJ71" s="50"/>
      <c r="HK71" s="50"/>
      <c r="HL71" s="50"/>
      <c r="HM71" s="50"/>
      <c r="HN71" s="50"/>
      <c r="HO71" s="50"/>
      <c r="HP71" s="50"/>
      <c r="HQ71" s="50"/>
      <c r="HR71" s="50"/>
      <c r="HS71" s="50"/>
      <c r="HT71" s="50"/>
      <c r="HU71" s="50"/>
      <c r="HV71" s="50"/>
      <c r="HW71" s="50"/>
      <c r="HX71" s="50"/>
      <c r="HY71" s="50"/>
      <c r="HZ71" s="50"/>
      <c r="IA71" s="50"/>
      <c r="IB71" s="50"/>
      <c r="IC71" s="50"/>
      <c r="ID71" s="50"/>
      <c r="IE71" s="50"/>
      <c r="IF71" s="50"/>
      <c r="IG71" s="50"/>
      <c r="IH71" s="50"/>
      <c r="II71" s="50"/>
      <c r="IJ71" s="50"/>
      <c r="IK71" s="50"/>
      <c r="IL71" s="50"/>
      <c r="IM71" s="50"/>
      <c r="IN71" s="50"/>
      <c r="IO71" s="50"/>
      <c r="IP71" s="50"/>
      <c r="IQ71" s="50"/>
      <c r="IR71" s="50"/>
      <c r="IS71" s="50"/>
      <c r="IT71" s="50"/>
      <c r="IU71" s="50"/>
      <c r="IV71" s="50"/>
      <c r="IW71" s="50"/>
      <c r="IX71" s="50"/>
      <c r="IY71" s="50"/>
      <c r="IZ71" s="50"/>
      <c r="JA71" s="50"/>
      <c r="JB71" s="50"/>
      <c r="JC71" s="50"/>
      <c r="JD71" s="50"/>
      <c r="JE71" s="50"/>
      <c r="JF71" s="50"/>
      <c r="JG71" s="50"/>
      <c r="JH71" s="50"/>
      <c r="JI71" s="50"/>
      <c r="JJ71" s="50"/>
      <c r="JK71" s="50"/>
      <c r="JL71" s="50"/>
      <c r="JM71" s="50"/>
      <c r="JN71" s="50"/>
      <c r="JO71" s="50"/>
      <c r="JP71" s="50"/>
      <c r="JQ71" s="50"/>
      <c r="JR71" s="50"/>
      <c r="JS71" s="50"/>
      <c r="JT71" s="50"/>
      <c r="JU71" s="50"/>
      <c r="JV71" s="50"/>
      <c r="JW71" s="50"/>
      <c r="JX71" s="50"/>
      <c r="JY71" s="50"/>
      <c r="JZ71" s="50"/>
      <c r="KA71" s="50"/>
      <c r="KB71" s="50"/>
      <c r="KC71" s="50"/>
      <c r="KD71" s="50"/>
      <c r="KE71" s="50"/>
      <c r="KF71" s="50"/>
      <c r="KG71" s="50"/>
      <c r="KH71" s="50"/>
      <c r="KI71" s="50"/>
      <c r="KJ71" s="50"/>
      <c r="KK71" s="50"/>
      <c r="KL71" s="50"/>
      <c r="KM71" s="50"/>
      <c r="KN71" s="50"/>
      <c r="KO71" s="50"/>
      <c r="KP71" s="50"/>
      <c r="KQ71" s="50"/>
      <c r="KR71" s="50"/>
      <c r="KS71" s="50"/>
      <c r="KT71" s="50"/>
      <c r="KU71" s="50"/>
      <c r="KV71" s="50"/>
      <c r="KW71" s="50"/>
      <c r="KX71" s="50"/>
      <c r="KY71" s="50"/>
      <c r="KZ71" s="50"/>
      <c r="LA71" s="50"/>
      <c r="LB71" s="50"/>
      <c r="LC71" s="50"/>
      <c r="LD71" s="50"/>
      <c r="LE71" s="50"/>
      <c r="LF71" s="50"/>
      <c r="LG71" s="50"/>
      <c r="LH71" s="50"/>
      <c r="LI71" s="50"/>
      <c r="LJ71" s="50"/>
      <c r="LK71" s="50"/>
      <c r="LL71" s="50"/>
      <c r="LM71" s="50"/>
      <c r="LN71" s="50"/>
      <c r="LO71" s="50"/>
      <c r="LP71" s="50"/>
      <c r="LQ71" s="50"/>
      <c r="LR71" s="50"/>
      <c r="LS71" s="50"/>
      <c r="LT71" s="50"/>
      <c r="LU71" s="50"/>
      <c r="LV71" s="50"/>
      <c r="LW71" s="50"/>
      <c r="LX71" s="50"/>
      <c r="LY71" s="50"/>
      <c r="LZ71" s="50"/>
      <c r="MA71" s="50"/>
      <c r="MB71" s="50"/>
      <c r="MC71" s="50"/>
      <c r="MD71" s="50"/>
      <c r="ME71" s="50"/>
      <c r="MF71" s="50"/>
      <c r="MG71" s="50"/>
      <c r="MH71" s="50"/>
      <c r="MI71" s="50"/>
      <c r="MJ71" s="50"/>
      <c r="MK71" s="50"/>
      <c r="ML71" s="50"/>
      <c r="MM71" s="50"/>
      <c r="MN71" s="50"/>
      <c r="MO71" s="50"/>
      <c r="MP71" s="50"/>
      <c r="MQ71" s="50"/>
      <c r="MR71" s="50"/>
      <c r="MS71" s="50"/>
      <c r="MT71" s="50"/>
      <c r="MU71" s="50"/>
      <c r="MV71" s="50"/>
      <c r="MW71" s="50"/>
      <c r="MX71" s="50"/>
      <c r="MY71" s="50"/>
      <c r="MZ71" s="50"/>
      <c r="NA71" s="50"/>
      <c r="NB71" s="50"/>
      <c r="NC71" s="50"/>
      <c r="ND71" s="50"/>
      <c r="NE71" s="50"/>
      <c r="NF71" s="50"/>
      <c r="NG71" s="50"/>
      <c r="NH71" s="50"/>
      <c r="NI71" s="50"/>
      <c r="NJ71" s="50"/>
      <c r="NK71" s="50"/>
      <c r="NL71" s="50"/>
      <c r="NM71" s="50"/>
      <c r="NN71" s="50"/>
      <c r="NO71" s="50"/>
      <c r="NP71" s="50"/>
      <c r="NQ71" s="50"/>
      <c r="NR71" s="50"/>
      <c r="NS71" s="50"/>
      <c r="NT71" s="50"/>
      <c r="NU71" s="50"/>
      <c r="NV71" s="50"/>
      <c r="NW71" s="50"/>
      <c r="NX71" s="50"/>
      <c r="NY71" s="50"/>
      <c r="NZ71" s="50"/>
      <c r="OA71" s="50"/>
      <c r="OB71" s="50"/>
      <c r="OC71" s="50"/>
      <c r="OD71" s="50"/>
      <c r="OE71" s="50"/>
      <c r="OF71" s="50"/>
      <c r="OG71" s="50"/>
      <c r="OH71" s="50"/>
      <c r="OI71" s="50"/>
      <c r="OJ71" s="50"/>
      <c r="OK71" s="50"/>
      <c r="OL71" s="50"/>
      <c r="OM71" s="50"/>
      <c r="ON71" s="50"/>
      <c r="OO71" s="50"/>
      <c r="OP71" s="50"/>
      <c r="OQ71" s="50"/>
      <c r="OR71" s="50"/>
      <c r="OS71" s="50"/>
      <c r="OT71" s="50"/>
      <c r="OU71" s="50"/>
      <c r="OV71" s="50"/>
      <c r="OW71" s="50"/>
      <c r="OX71" s="50"/>
      <c r="OY71" s="50"/>
      <c r="OZ71" s="50"/>
      <c r="PA71" s="50"/>
      <c r="PB71" s="50"/>
      <c r="PC71" s="50"/>
      <c r="PD71" s="50"/>
      <c r="PE71" s="50"/>
      <c r="PF71" s="50"/>
      <c r="PG71" s="50"/>
      <c r="PH71" s="50"/>
      <c r="PI71" s="50"/>
      <c r="PJ71" s="50"/>
      <c r="PK71" s="50"/>
      <c r="PL71" s="50"/>
      <c r="PM71" s="50"/>
      <c r="PN71" s="50"/>
      <c r="PO71" s="50"/>
      <c r="PP71" s="50"/>
      <c r="PQ71" s="50"/>
      <c r="PR71" s="50"/>
      <c r="PS71" s="50"/>
      <c r="PT71" s="50"/>
      <c r="PU71" s="50"/>
      <c r="PV71" s="50"/>
      <c r="PW71" s="50"/>
      <c r="PX71" s="50"/>
      <c r="PY71" s="50"/>
      <c r="PZ71" s="50"/>
      <c r="QA71" s="50"/>
      <c r="QB71" s="50"/>
      <c r="QC71" s="50"/>
      <c r="QD71" s="50"/>
      <c r="QE71" s="50"/>
      <c r="QF71" s="50"/>
      <c r="QG71" s="50"/>
      <c r="QH71" s="50"/>
      <c r="QI71" s="50"/>
      <c r="QJ71" s="50"/>
      <c r="QK71" s="50"/>
      <c r="QL71" s="50"/>
      <c r="QM71" s="50"/>
      <c r="QN71" s="50"/>
      <c r="QO71" s="50"/>
      <c r="QP71" s="50"/>
      <c r="QQ71" s="50"/>
      <c r="QR71" s="50"/>
      <c r="QS71" s="50"/>
      <c r="QT71" s="50"/>
      <c r="QU71" s="50"/>
      <c r="QV71" s="50"/>
      <c r="QW71" s="50"/>
      <c r="QX71" s="50"/>
      <c r="QY71" s="50"/>
      <c r="QZ71" s="50"/>
      <c r="RA71" s="50"/>
      <c r="RB71" s="50"/>
      <c r="RC71" s="50"/>
      <c r="RD71" s="50"/>
      <c r="RE71" s="50"/>
      <c r="RF71" s="50"/>
      <c r="RG71" s="50"/>
      <c r="RH71" s="50"/>
      <c r="RI71" s="50"/>
      <c r="RJ71" s="50"/>
      <c r="RK71" s="50"/>
      <c r="RL71" s="50"/>
      <c r="RM71" s="50"/>
      <c r="RN71" s="50"/>
      <c r="RO71" s="50"/>
      <c r="RP71" s="50"/>
      <c r="RQ71" s="50"/>
      <c r="RR71" s="50"/>
      <c r="RS71" s="50"/>
      <c r="RT71" s="50"/>
      <c r="RU71" s="50"/>
      <c r="RV71" s="50"/>
      <c r="RW71" s="50"/>
      <c r="RX71" s="50"/>
      <c r="RY71" s="50"/>
      <c r="RZ71" s="50"/>
      <c r="SA71" s="50"/>
      <c r="SB71" s="50"/>
      <c r="SC71" s="50"/>
      <c r="SD71" s="50"/>
      <c r="SE71" s="50"/>
      <c r="SF71" s="50"/>
      <c r="SG71" s="50"/>
      <c r="SH71" s="50"/>
      <c r="SI71" s="50"/>
      <c r="SJ71" s="50"/>
      <c r="SK71" s="50"/>
      <c r="SL71" s="50"/>
      <c r="SM71" s="50"/>
      <c r="SN71" s="50"/>
      <c r="SO71" s="50"/>
      <c r="SP71" s="50"/>
      <c r="SQ71" s="50"/>
      <c r="SR71" s="50"/>
      <c r="SS71" s="50"/>
      <c r="ST71" s="50"/>
      <c r="SU71" s="50"/>
      <c r="SV71" s="50"/>
      <c r="SW71" s="50"/>
      <c r="SX71" s="50"/>
      <c r="SY71" s="50"/>
      <c r="SZ71" s="50"/>
      <c r="TA71" s="50"/>
      <c r="TB71" s="50"/>
      <c r="TC71" s="50"/>
      <c r="TD71" s="50"/>
      <c r="TE71" s="50"/>
      <c r="TF71" s="50"/>
      <c r="TG71" s="50"/>
      <c r="TH71" s="50"/>
      <c r="TI71" s="50"/>
      <c r="TJ71" s="50"/>
      <c r="TK71" s="50"/>
      <c r="TL71" s="50"/>
      <c r="TM71" s="50"/>
      <c r="TN71" s="50"/>
      <c r="TO71" s="50"/>
      <c r="TP71" s="50"/>
      <c r="TQ71" s="50"/>
      <c r="TR71" s="50"/>
      <c r="TS71" s="50"/>
      <c r="TT71" s="50"/>
      <c r="TU71" s="50"/>
      <c r="TV71" s="50"/>
      <c r="TW71" s="50"/>
      <c r="TX71" s="50"/>
      <c r="TY71" s="50"/>
      <c r="TZ71" s="50"/>
      <c r="UA71" s="50"/>
      <c r="UB71" s="50"/>
      <c r="UC71" s="50"/>
      <c r="UD71" s="50"/>
      <c r="UE71" s="50"/>
      <c r="UF71" s="50"/>
      <c r="UG71" s="50"/>
      <c r="UH71" s="50"/>
      <c r="UI71" s="50"/>
      <c r="UJ71" s="50"/>
      <c r="UK71" s="50"/>
      <c r="UL71" s="50"/>
      <c r="UM71" s="50"/>
      <c r="UN71" s="50"/>
      <c r="UO71" s="50"/>
      <c r="UP71" s="50"/>
      <c r="UQ71" s="50"/>
      <c r="UR71" s="50"/>
      <c r="US71" s="50"/>
      <c r="UT71" s="50"/>
      <c r="UU71" s="50"/>
      <c r="UV71" s="50"/>
      <c r="UW71" s="50"/>
      <c r="UX71" s="50"/>
      <c r="UY71" s="50"/>
      <c r="UZ71" s="50"/>
      <c r="VA71" s="50"/>
      <c r="VB71" s="50"/>
      <c r="VC71" s="50"/>
      <c r="VD71" s="50"/>
      <c r="VE71" s="50"/>
      <c r="VF71" s="50"/>
      <c r="VG71" s="50"/>
      <c r="VH71" s="50"/>
      <c r="VI71" s="50"/>
      <c r="VJ71" s="50"/>
      <c r="VK71" s="50"/>
      <c r="VL71" s="50"/>
      <c r="VM71" s="50"/>
      <c r="VN71" s="50"/>
      <c r="VO71" s="50"/>
      <c r="VP71" s="50"/>
      <c r="VQ71" s="50"/>
      <c r="VR71" s="50"/>
      <c r="VS71" s="50"/>
      <c r="VT71" s="50"/>
      <c r="VU71" s="50"/>
      <c r="VV71" s="50"/>
      <c r="VW71" s="50"/>
      <c r="VX71" s="50"/>
      <c r="VY71" s="50"/>
      <c r="VZ71" s="50"/>
      <c r="WA71" s="50"/>
      <c r="WB71" s="50"/>
      <c r="WC71" s="50"/>
      <c r="WD71" s="50"/>
      <c r="WE71" s="50"/>
      <c r="WF71" s="50"/>
      <c r="WG71" s="50"/>
      <c r="WH71" s="50"/>
      <c r="WI71" s="50"/>
      <c r="WJ71" s="50"/>
      <c r="WK71" s="50"/>
      <c r="WL71" s="50"/>
      <c r="WM71" s="50"/>
      <c r="WN71" s="50"/>
      <c r="WO71" s="50"/>
      <c r="WP71" s="50"/>
      <c r="WQ71" s="50"/>
      <c r="WR71" s="50"/>
      <c r="WS71" s="50"/>
      <c r="WT71" s="50"/>
      <c r="WU71" s="50"/>
      <c r="WV71" s="50"/>
      <c r="WW71" s="50"/>
      <c r="WX71" s="50"/>
      <c r="WY71" s="50"/>
      <c r="WZ71" s="50"/>
      <c r="XA71" s="50"/>
      <c r="XB71" s="50"/>
      <c r="XC71" s="50"/>
      <c r="XD71" s="50"/>
      <c r="XE71" s="50"/>
      <c r="XF71" s="50"/>
      <c r="XG71" s="50"/>
      <c r="XH71" s="50"/>
      <c r="XI71" s="50"/>
      <c r="XJ71" s="50"/>
      <c r="XK71" s="50"/>
      <c r="XL71" s="50"/>
      <c r="XM71" s="50"/>
      <c r="XN71" s="50"/>
      <c r="XO71" s="50"/>
      <c r="XP71" s="50"/>
      <c r="XQ71" s="50"/>
      <c r="XR71" s="50"/>
      <c r="XS71" s="50"/>
      <c r="XT71" s="50"/>
      <c r="XU71" s="50"/>
      <c r="XV71" s="50"/>
      <c r="XW71" s="50"/>
      <c r="XX71" s="50"/>
      <c r="XY71" s="50"/>
      <c r="XZ71" s="50"/>
      <c r="YA71" s="50"/>
      <c r="YB71" s="50"/>
      <c r="YC71" s="50"/>
      <c r="YD71" s="50"/>
      <c r="YE71" s="50"/>
      <c r="YF71" s="50"/>
      <c r="YG71" s="50"/>
      <c r="YH71" s="50"/>
      <c r="YI71" s="50"/>
      <c r="YJ71" s="50"/>
      <c r="YK71" s="50"/>
      <c r="YL71" s="50"/>
      <c r="YM71" s="50"/>
      <c r="YN71" s="50"/>
      <c r="YO71" s="50"/>
      <c r="YP71" s="50"/>
      <c r="YQ71" s="50"/>
      <c r="YR71" s="50"/>
      <c r="YS71" s="50"/>
      <c r="YT71" s="50"/>
      <c r="YU71" s="50"/>
      <c r="YV71" s="50"/>
      <c r="YW71" s="50"/>
      <c r="YX71" s="50"/>
      <c r="YY71" s="50"/>
      <c r="YZ71" s="50"/>
      <c r="ZA71" s="50"/>
      <c r="ZB71" s="50"/>
      <c r="ZC71" s="50"/>
      <c r="ZD71" s="50"/>
      <c r="ZE71" s="50"/>
      <c r="ZF71" s="50"/>
      <c r="ZG71" s="50"/>
      <c r="ZH71" s="50"/>
      <c r="ZI71" s="50"/>
      <c r="ZJ71" s="50"/>
      <c r="ZK71" s="50"/>
      <c r="ZL71" s="50"/>
      <c r="ZM71" s="50"/>
      <c r="ZN71" s="50"/>
      <c r="ZO71" s="50"/>
      <c r="ZP71" s="50"/>
      <c r="ZQ71" s="50"/>
      <c r="ZR71" s="50"/>
      <c r="ZS71" s="50"/>
      <c r="ZT71" s="50"/>
      <c r="ZU71" s="50"/>
      <c r="ZV71" s="50"/>
      <c r="ZW71" s="50"/>
      <c r="ZX71" s="50"/>
      <c r="ZY71" s="50"/>
      <c r="ZZ71" s="50"/>
      <c r="AAA71" s="50"/>
      <c r="AAB71" s="50"/>
      <c r="AAC71" s="50"/>
      <c r="AAD71" s="50"/>
      <c r="AAE71" s="50"/>
      <c r="AAF71" s="50"/>
      <c r="AAG71" s="50"/>
      <c r="AAH71" s="50"/>
      <c r="AAI71" s="50"/>
      <c r="AAJ71" s="50"/>
      <c r="AAK71" s="50"/>
      <c r="AAL71" s="50"/>
      <c r="AAM71" s="50"/>
      <c r="AAN71" s="50"/>
      <c r="AAO71" s="50"/>
      <c r="AAP71" s="50"/>
      <c r="AAQ71" s="50"/>
      <c r="AAR71" s="50"/>
      <c r="AAS71" s="50"/>
      <c r="AAT71" s="50"/>
      <c r="AAU71" s="50"/>
      <c r="AAV71" s="50"/>
      <c r="AAW71" s="50"/>
      <c r="AAX71" s="50"/>
      <c r="AAY71" s="50"/>
      <c r="AAZ71" s="50"/>
      <c r="ABA71" s="50"/>
      <c r="ABB71" s="50"/>
      <c r="ABC71" s="50"/>
      <c r="ABD71" s="50"/>
      <c r="ABE71" s="50"/>
      <c r="ABF71" s="50"/>
      <c r="ABG71" s="50"/>
      <c r="ABH71" s="50"/>
      <c r="ABI71" s="50"/>
      <c r="ABJ71" s="50"/>
      <c r="ABK71" s="50"/>
      <c r="ABL71" s="50"/>
      <c r="ABM71" s="50"/>
      <c r="ABN71" s="50"/>
      <c r="ABO71" s="50"/>
      <c r="ABP71" s="50"/>
      <c r="ABQ71" s="50"/>
      <c r="ABR71" s="50"/>
      <c r="ABS71" s="50"/>
      <c r="ABT71" s="50"/>
      <c r="ABU71" s="50"/>
      <c r="ABV71" s="50"/>
      <c r="ABW71" s="50"/>
      <c r="ABX71" s="50"/>
      <c r="ABY71" s="50"/>
      <c r="ABZ71" s="50"/>
      <c r="ACA71" s="50"/>
      <c r="ACB71" s="50"/>
      <c r="ACC71" s="50"/>
      <c r="ACD71" s="50"/>
      <c r="ACE71" s="50"/>
      <c r="ACF71" s="50"/>
      <c r="ACG71" s="50"/>
      <c r="ACH71" s="50"/>
      <c r="ACI71" s="50"/>
      <c r="ACJ71" s="50"/>
      <c r="ACK71" s="50"/>
      <c r="ACL71" s="50"/>
      <c r="ACM71" s="50"/>
      <c r="ACN71" s="50"/>
      <c r="ACO71" s="50"/>
      <c r="ACP71" s="50"/>
      <c r="ACQ71" s="50"/>
      <c r="ACR71" s="50"/>
      <c r="ACS71" s="50"/>
      <c r="ACT71" s="50"/>
      <c r="ACU71" s="50"/>
      <c r="ACV71" s="50"/>
      <c r="ACW71" s="50"/>
      <c r="ACX71" s="50"/>
      <c r="ACY71" s="50"/>
      <c r="ACZ71" s="50"/>
      <c r="ADA71" s="50"/>
      <c r="ADB71" s="50"/>
      <c r="ADC71" s="50"/>
      <c r="ADD71" s="50"/>
      <c r="ADE71" s="50"/>
      <c r="ADF71" s="50"/>
      <c r="ADG71" s="50"/>
      <c r="ADH71" s="50"/>
      <c r="ADI71" s="50"/>
      <c r="ADJ71" s="50"/>
      <c r="ADK71" s="50"/>
      <c r="ADL71" s="50"/>
      <c r="ADM71" s="50"/>
      <c r="ADN71" s="50"/>
      <c r="ADO71" s="50"/>
      <c r="ADP71" s="50"/>
      <c r="ADQ71" s="50"/>
      <c r="ADR71" s="50"/>
      <c r="ADS71" s="50"/>
      <c r="ADT71" s="50"/>
      <c r="ADU71" s="50"/>
      <c r="ADV71" s="50"/>
      <c r="ADW71" s="50"/>
      <c r="ADX71" s="50"/>
      <c r="ADY71" s="50"/>
      <c r="ADZ71" s="50"/>
      <c r="AEA71" s="50"/>
      <c r="AEB71" s="50"/>
      <c r="AEC71" s="50"/>
      <c r="AED71" s="50"/>
      <c r="AEE71" s="50"/>
      <c r="AEF71" s="50"/>
      <c r="AEG71" s="50"/>
      <c r="AEH71" s="50"/>
      <c r="AEI71" s="50"/>
      <c r="AEJ71" s="50"/>
      <c r="AEK71" s="50"/>
      <c r="AEL71" s="50"/>
      <c r="AEM71" s="50"/>
      <c r="AEN71" s="50"/>
      <c r="AEO71" s="50"/>
      <c r="AEP71" s="50"/>
      <c r="AEQ71" s="50"/>
      <c r="AER71" s="50"/>
      <c r="AES71" s="50"/>
      <c r="AET71" s="50"/>
      <c r="AEU71" s="50"/>
      <c r="AEV71" s="50"/>
      <c r="AEW71" s="50"/>
      <c r="AEX71" s="50"/>
      <c r="AEY71" s="50"/>
      <c r="AEZ71" s="50"/>
      <c r="AFA71" s="50"/>
      <c r="AFB71" s="50"/>
      <c r="AFC71" s="50"/>
      <c r="AFD71" s="50"/>
      <c r="AFE71" s="50"/>
      <c r="AFF71" s="50"/>
      <c r="AFG71" s="50"/>
      <c r="AFH71" s="50"/>
      <c r="AFI71" s="50"/>
      <c r="AFJ71" s="50"/>
      <c r="AFK71" s="50"/>
      <c r="AFL71" s="50"/>
      <c r="AFM71" s="50"/>
      <c r="AFN71" s="50"/>
      <c r="AFO71" s="50"/>
      <c r="AFP71" s="50"/>
      <c r="AFQ71" s="50"/>
      <c r="AFR71" s="50"/>
      <c r="AFS71" s="50"/>
      <c r="AFT71" s="50"/>
      <c r="AFU71" s="50"/>
      <c r="AFV71" s="50"/>
      <c r="AFW71" s="50"/>
      <c r="AFX71" s="50"/>
      <c r="AFY71" s="50"/>
      <c r="AFZ71" s="50"/>
      <c r="AGA71" s="50"/>
      <c r="AGB71" s="50"/>
      <c r="AGC71" s="50"/>
      <c r="AGD71" s="50"/>
      <c r="AGE71" s="50"/>
      <c r="AGF71" s="50"/>
      <c r="AGG71" s="50"/>
      <c r="AGH71" s="50"/>
      <c r="AGI71" s="50"/>
      <c r="AGJ71" s="50"/>
      <c r="AGK71" s="50"/>
      <c r="AGL71" s="50"/>
      <c r="AGM71" s="50"/>
      <c r="AGN71" s="50"/>
      <c r="AGO71" s="50"/>
      <c r="AGP71" s="50"/>
      <c r="AGQ71" s="50"/>
      <c r="AGR71" s="50"/>
      <c r="AGS71" s="50"/>
      <c r="AGT71" s="50"/>
      <c r="AGU71" s="50"/>
      <c r="AGV71" s="50"/>
      <c r="AGW71" s="50"/>
      <c r="AGX71" s="50"/>
      <c r="AGY71" s="50"/>
      <c r="AGZ71" s="50"/>
      <c r="AHA71" s="50"/>
      <c r="AHB71" s="50"/>
      <c r="AHC71" s="50"/>
      <c r="AHD71" s="50"/>
      <c r="AHE71" s="50"/>
      <c r="AHF71" s="50"/>
      <c r="AHG71" s="50"/>
      <c r="AHH71" s="50"/>
      <c r="AHI71" s="50"/>
      <c r="AHJ71" s="50"/>
      <c r="AHK71" s="50"/>
      <c r="AHL71" s="50"/>
      <c r="AHM71" s="50"/>
      <c r="AHN71" s="50"/>
      <c r="AHO71" s="50"/>
      <c r="AHP71" s="50"/>
      <c r="AHQ71" s="50"/>
      <c r="AHR71" s="50"/>
      <c r="AHS71" s="50"/>
      <c r="AHT71" s="50"/>
      <c r="AHU71" s="50"/>
      <c r="AHV71" s="50"/>
      <c r="AHW71" s="50"/>
      <c r="AHX71" s="50"/>
      <c r="AHY71" s="50"/>
      <c r="AHZ71" s="50"/>
      <c r="AIA71" s="50"/>
      <c r="AIB71" s="50"/>
      <c r="AIC71" s="50"/>
      <c r="AID71" s="50"/>
      <c r="AIE71" s="50"/>
      <c r="AIF71" s="50"/>
      <c r="AIG71" s="50"/>
      <c r="AIH71" s="50"/>
      <c r="AII71" s="50"/>
      <c r="AIJ71" s="50"/>
      <c r="AIK71" s="50"/>
      <c r="AIL71" s="50"/>
      <c r="AIM71" s="50"/>
      <c r="AIN71" s="50"/>
      <c r="AIO71" s="50"/>
      <c r="AIP71" s="50"/>
      <c r="AIQ71" s="50"/>
      <c r="AIR71" s="50"/>
      <c r="AIS71" s="50"/>
      <c r="AIT71" s="50"/>
      <c r="AIU71" s="50"/>
      <c r="AIV71" s="50"/>
      <c r="AIW71" s="50"/>
      <c r="AIX71" s="50"/>
      <c r="AIY71" s="50"/>
      <c r="AIZ71" s="50"/>
      <c r="AJA71" s="50"/>
      <c r="AJB71" s="50"/>
      <c r="AJC71" s="50"/>
      <c r="AJD71" s="50"/>
      <c r="AJE71" s="50"/>
      <c r="AJF71" s="50"/>
      <c r="AJG71" s="50"/>
      <c r="AJH71" s="50"/>
      <c r="AJI71" s="50"/>
      <c r="AJJ71" s="50"/>
      <c r="AJK71" s="50"/>
      <c r="AJL71" s="50"/>
      <c r="AJM71" s="50"/>
      <c r="AJN71" s="50"/>
      <c r="AJO71" s="50"/>
      <c r="AJP71" s="50"/>
      <c r="AJQ71" s="50"/>
      <c r="AJR71" s="50"/>
      <c r="AJS71" s="50"/>
      <c r="AJT71" s="50"/>
      <c r="AJU71" s="50"/>
      <c r="AJV71" s="50"/>
      <c r="AJW71" s="50"/>
      <c r="AJX71" s="50"/>
      <c r="AJY71" s="50"/>
      <c r="AJZ71" s="50"/>
      <c r="AKA71" s="50"/>
      <c r="AKB71" s="50"/>
      <c r="AKC71" s="50"/>
      <c r="AKD71" s="50"/>
      <c r="AKE71" s="50"/>
      <c r="AKF71" s="50"/>
      <c r="AKG71" s="50"/>
      <c r="AKH71" s="50"/>
      <c r="AKI71" s="50"/>
      <c r="AKJ71" s="50"/>
      <c r="AKK71" s="50"/>
      <c r="AKL71" s="50"/>
      <c r="AKM71" s="50"/>
      <c r="AKN71" s="50"/>
      <c r="AKO71" s="50"/>
      <c r="AKP71" s="50"/>
      <c r="AKQ71" s="50"/>
      <c r="AKR71" s="50"/>
      <c r="AKS71" s="50"/>
      <c r="AKT71" s="50"/>
      <c r="AKU71" s="50"/>
      <c r="AKV71" s="50"/>
      <c r="AKW71" s="50"/>
      <c r="AKX71" s="50"/>
      <c r="AKY71" s="50"/>
      <c r="AKZ71" s="50"/>
      <c r="ALA71" s="50"/>
      <c r="ALB71" s="50"/>
      <c r="ALC71" s="50"/>
      <c r="ALD71" s="50"/>
      <c r="ALE71" s="50"/>
      <c r="ALF71" s="50"/>
      <c r="ALG71" s="50"/>
      <c r="ALH71" s="50"/>
      <c r="ALI71" s="50"/>
      <c r="ALJ71" s="50"/>
      <c r="ALK71" s="50"/>
      <c r="ALL71" s="50"/>
      <c r="ALM71" s="50"/>
      <c r="ALN71" s="50"/>
      <c r="ALO71" s="50"/>
      <c r="ALP71" s="50"/>
      <c r="ALQ71" s="50"/>
      <c r="ALR71" s="50"/>
      <c r="ALS71" s="50"/>
      <c r="ALT71" s="50"/>
      <c r="ALU71" s="50"/>
      <c r="ALV71" s="50"/>
      <c r="ALW71" s="50"/>
      <c r="ALX71" s="50"/>
      <c r="ALY71" s="50"/>
      <c r="ALZ71" s="50"/>
      <c r="AMA71" s="50"/>
      <c r="AMB71" s="50"/>
      <c r="AMC71" s="50"/>
      <c r="AMD71" s="50"/>
      <c r="AME71" s="50"/>
      <c r="AMF71" s="50"/>
      <c r="AMG71" s="50"/>
      <c r="AMH71" s="50"/>
      <c r="AMI71" s="50"/>
      <c r="AMJ71" s="50"/>
    </row>
    <row r="72" spans="1:1024" ht="33.75" customHeight="1">
      <c r="A72" s="51" t="s">
        <v>100</v>
      </c>
      <c r="B72" s="55" t="s">
        <v>101</v>
      </c>
      <c r="C72" s="56">
        <v>252000</v>
      </c>
      <c r="D72" s="56">
        <v>265732.40999999997</v>
      </c>
      <c r="E72" s="53">
        <f t="shared" si="0"/>
        <v>105.44936904761903</v>
      </c>
      <c r="F72" s="44"/>
    </row>
    <row r="73" spans="1:1024" ht="34.5" customHeight="1">
      <c r="A73" s="58" t="s">
        <v>102</v>
      </c>
      <c r="B73" s="54" t="s">
        <v>103</v>
      </c>
      <c r="C73" s="52">
        <f>C74</f>
        <v>363354319.24000001</v>
      </c>
      <c r="D73" s="52">
        <f>D74</f>
        <v>345256922.55999994</v>
      </c>
      <c r="E73" s="53">
        <f t="shared" si="0"/>
        <v>95.019352813019268</v>
      </c>
      <c r="F73" s="48"/>
      <c r="G73" s="48"/>
      <c r="H73" s="48"/>
      <c r="I73" s="48"/>
      <c r="J73" s="48"/>
    </row>
    <row r="74" spans="1:1024" ht="57.75" customHeight="1">
      <c r="A74" s="58" t="s">
        <v>104</v>
      </c>
      <c r="B74" s="54" t="s">
        <v>105</v>
      </c>
      <c r="C74" s="52">
        <f>C75+C78+C84+C106</f>
        <v>363354319.24000001</v>
      </c>
      <c r="D74" s="52">
        <f>D75+D78+D84+D106+D108</f>
        <v>345256922.55999994</v>
      </c>
      <c r="E74" s="53">
        <f t="shared" si="0"/>
        <v>95.019352813019268</v>
      </c>
      <c r="F74" s="48"/>
      <c r="G74" s="48"/>
      <c r="H74" s="48"/>
      <c r="I74" s="48"/>
      <c r="J74" s="48"/>
    </row>
    <row r="75" spans="1:1024" ht="51.75" customHeight="1">
      <c r="A75" s="58" t="s">
        <v>106</v>
      </c>
      <c r="B75" s="59" t="s">
        <v>107</v>
      </c>
      <c r="C75" s="52">
        <f>C76+C77</f>
        <v>32166000.41</v>
      </c>
      <c r="D75" s="52">
        <f>D76+D77</f>
        <v>32166000.41</v>
      </c>
      <c r="E75" s="53">
        <f t="shared" si="0"/>
        <v>100</v>
      </c>
      <c r="F75" s="44"/>
    </row>
    <row r="76" spans="1:1024" ht="54" customHeight="1">
      <c r="A76" s="60" t="s">
        <v>108</v>
      </c>
      <c r="B76" s="55" t="s">
        <v>109</v>
      </c>
      <c r="C76" s="56">
        <v>4038890</v>
      </c>
      <c r="D76" s="56">
        <v>4038890</v>
      </c>
      <c r="E76" s="53">
        <f t="shared" si="0"/>
        <v>100</v>
      </c>
      <c r="F76" s="44"/>
    </row>
    <row r="77" spans="1:1024" ht="36" customHeight="1">
      <c r="A77" s="60" t="s">
        <v>110</v>
      </c>
      <c r="B77" s="55" t="s">
        <v>111</v>
      </c>
      <c r="C77" s="56">
        <v>28127110.41</v>
      </c>
      <c r="D77" s="56">
        <v>28127110.41</v>
      </c>
      <c r="E77" s="53">
        <f t="shared" si="0"/>
        <v>100</v>
      </c>
      <c r="F77" s="44"/>
    </row>
    <row r="78" spans="1:1024" ht="57.75" customHeight="1">
      <c r="A78" s="58" t="s">
        <v>112</v>
      </c>
      <c r="B78" s="59" t="s">
        <v>113</v>
      </c>
      <c r="C78" s="56">
        <f>C79+C80+C81+C82+C83</f>
        <v>126360770.03</v>
      </c>
      <c r="D78" s="56">
        <f>D79+D80+D81+D82+D83</f>
        <v>110992849.45999999</v>
      </c>
      <c r="E78" s="53">
        <f t="shared" si="0"/>
        <v>87.838060367666785</v>
      </c>
      <c r="F78" s="44"/>
    </row>
    <row r="79" spans="1:1024" ht="179.25" customHeight="1">
      <c r="A79" s="60" t="s">
        <v>114</v>
      </c>
      <c r="B79" s="55" t="s">
        <v>115</v>
      </c>
      <c r="C79" s="56">
        <v>6281686.0199999996</v>
      </c>
      <c r="D79" s="57">
        <v>3302386.36</v>
      </c>
      <c r="E79" s="53">
        <f t="shared" ref="E79:E109" si="1">D79/C79*100</f>
        <v>52.571655913486751</v>
      </c>
      <c r="F79" s="45"/>
    </row>
    <row r="80" spans="1:1024" ht="135" customHeight="1">
      <c r="A80" s="60" t="s">
        <v>116</v>
      </c>
      <c r="B80" s="55" t="s">
        <v>117</v>
      </c>
      <c r="C80" s="56">
        <v>1541361.55</v>
      </c>
      <c r="D80" s="57">
        <v>1167377.6399999999</v>
      </c>
      <c r="E80" s="53">
        <f t="shared" si="1"/>
        <v>75.736782197531781</v>
      </c>
      <c r="F80" s="44"/>
    </row>
    <row r="81" spans="1:6" ht="48.75" customHeight="1">
      <c r="A81" s="60" t="s">
        <v>118</v>
      </c>
      <c r="B81" s="55" t="s">
        <v>119</v>
      </c>
      <c r="C81" s="56">
        <v>697000</v>
      </c>
      <c r="D81" s="57">
        <v>697000</v>
      </c>
      <c r="E81" s="53">
        <f t="shared" si="1"/>
        <v>100</v>
      </c>
      <c r="F81" s="44"/>
    </row>
    <row r="82" spans="1:6" ht="40.5" customHeight="1">
      <c r="A82" s="60" t="s">
        <v>120</v>
      </c>
      <c r="B82" s="55" t="s">
        <v>121</v>
      </c>
      <c r="C82" s="56">
        <v>1273913.69</v>
      </c>
      <c r="D82" s="56">
        <v>1273913.69</v>
      </c>
      <c r="E82" s="53">
        <f t="shared" si="1"/>
        <v>100</v>
      </c>
      <c r="F82" s="44"/>
    </row>
    <row r="83" spans="1:6" ht="37.5" customHeight="1">
      <c r="A83" s="60" t="s">
        <v>122</v>
      </c>
      <c r="B83" s="55" t="s">
        <v>123</v>
      </c>
      <c r="C83" s="56">
        <v>116566808.77</v>
      </c>
      <c r="D83" s="57">
        <v>104552171.77</v>
      </c>
      <c r="E83" s="53">
        <f t="shared" si="1"/>
        <v>89.692917626572168</v>
      </c>
      <c r="F83" s="44"/>
    </row>
    <row r="84" spans="1:6" ht="39" customHeight="1">
      <c r="A84" s="58" t="s">
        <v>124</v>
      </c>
      <c r="B84" s="59" t="s">
        <v>125</v>
      </c>
      <c r="C84" s="52">
        <v>193478548.80000001</v>
      </c>
      <c r="D84" s="53">
        <f>D85+D98+D99+D100+D101+D102+D103+D104+D105</f>
        <v>193029146.41</v>
      </c>
      <c r="E84" s="53">
        <f t="shared" si="1"/>
        <v>99.767724953082748</v>
      </c>
      <c r="F84" s="27"/>
    </row>
    <row r="85" spans="1:6" ht="51.75" customHeight="1">
      <c r="A85" s="61" t="s">
        <v>126</v>
      </c>
      <c r="B85" s="55" t="s">
        <v>127</v>
      </c>
      <c r="C85" s="63">
        <f>C87+C88+C89+C90+C91+C92+C93+C94+C95+C96+C97</f>
        <v>168363069.80000001</v>
      </c>
      <c r="D85" s="63">
        <f>D87+D88+D89+D90+D91+D92+D93+D94+D95+D96+D97</f>
        <v>168077272.28999999</v>
      </c>
      <c r="E85" s="53">
        <f t="shared" si="1"/>
        <v>99.830249287839962</v>
      </c>
      <c r="F85" s="27"/>
    </row>
    <row r="86" spans="1:6" ht="24.75" customHeight="1">
      <c r="A86" s="64"/>
      <c r="B86" s="55" t="s">
        <v>128</v>
      </c>
      <c r="C86" s="65"/>
      <c r="D86" s="66"/>
      <c r="E86" s="53"/>
    </row>
    <row r="87" spans="1:6" ht="84" customHeight="1">
      <c r="A87" s="64"/>
      <c r="B87" s="67" t="s">
        <v>129</v>
      </c>
      <c r="C87" s="62">
        <v>1950219</v>
      </c>
      <c r="D87" s="62">
        <v>1950219</v>
      </c>
      <c r="E87" s="53">
        <f t="shared" si="1"/>
        <v>100</v>
      </c>
    </row>
    <row r="88" spans="1:6" ht="114.75" customHeight="1">
      <c r="A88" s="64"/>
      <c r="B88" s="67" t="s">
        <v>130</v>
      </c>
      <c r="C88" s="62">
        <v>14431519.24</v>
      </c>
      <c r="D88" s="68">
        <v>14430312.539999999</v>
      </c>
      <c r="E88" s="53">
        <f t="shared" si="1"/>
        <v>99.991638440971229</v>
      </c>
    </row>
    <row r="89" spans="1:6" ht="119.25" customHeight="1">
      <c r="A89" s="51"/>
      <c r="B89" s="67" t="s">
        <v>131</v>
      </c>
      <c r="C89" s="62">
        <v>2868930.1</v>
      </c>
      <c r="D89" s="62">
        <v>2868930.1</v>
      </c>
      <c r="E89" s="53">
        <f t="shared" si="1"/>
        <v>100</v>
      </c>
    </row>
    <row r="90" spans="1:6" ht="151.5" customHeight="1">
      <c r="A90" s="51"/>
      <c r="B90" s="55" t="s">
        <v>132</v>
      </c>
      <c r="C90" s="62">
        <v>114242809</v>
      </c>
      <c r="D90" s="62">
        <v>114242809</v>
      </c>
      <c r="E90" s="53">
        <f t="shared" si="1"/>
        <v>100</v>
      </c>
    </row>
    <row r="91" spans="1:6" ht="87.75" customHeight="1">
      <c r="A91" s="51"/>
      <c r="B91" s="55" t="s">
        <v>133</v>
      </c>
      <c r="C91" s="62">
        <v>830909</v>
      </c>
      <c r="D91" s="62">
        <v>830909</v>
      </c>
      <c r="E91" s="53">
        <f t="shared" si="1"/>
        <v>100</v>
      </c>
    </row>
    <row r="92" spans="1:6" ht="120" customHeight="1">
      <c r="A92" s="51"/>
      <c r="B92" s="55" t="s">
        <v>134</v>
      </c>
      <c r="C92" s="62">
        <v>28308624</v>
      </c>
      <c r="D92" s="62">
        <v>28308624</v>
      </c>
      <c r="E92" s="53">
        <f t="shared" si="1"/>
        <v>100</v>
      </c>
    </row>
    <row r="93" spans="1:6" ht="103.5" customHeight="1">
      <c r="A93" s="51"/>
      <c r="B93" s="55" t="s">
        <v>135</v>
      </c>
      <c r="C93" s="62">
        <v>3872528</v>
      </c>
      <c r="D93" s="62">
        <v>3872528</v>
      </c>
      <c r="E93" s="53">
        <f t="shared" si="1"/>
        <v>100</v>
      </c>
    </row>
    <row r="94" spans="1:6" ht="89.25" customHeight="1">
      <c r="A94" s="51"/>
      <c r="B94" s="55" t="s">
        <v>136</v>
      </c>
      <c r="C94" s="62">
        <v>916708.31</v>
      </c>
      <c r="D94" s="57">
        <v>820708.31</v>
      </c>
      <c r="E94" s="53">
        <f t="shared" si="1"/>
        <v>89.527748472139407</v>
      </c>
      <c r="F94" s="27"/>
    </row>
    <row r="95" spans="1:6" ht="102" customHeight="1">
      <c r="A95" s="51"/>
      <c r="B95" s="55" t="s">
        <v>179</v>
      </c>
      <c r="C95" s="62">
        <v>697436.07</v>
      </c>
      <c r="D95" s="62">
        <v>512232.34</v>
      </c>
      <c r="E95" s="53">
        <f t="shared" si="1"/>
        <v>73.445059989512743</v>
      </c>
    </row>
    <row r="96" spans="1:6" ht="121.5" customHeight="1">
      <c r="A96" s="51"/>
      <c r="B96" s="67" t="s">
        <v>137</v>
      </c>
      <c r="C96" s="62">
        <v>240000</v>
      </c>
      <c r="D96" s="62">
        <v>240000</v>
      </c>
      <c r="E96" s="53">
        <f t="shared" si="1"/>
        <v>100</v>
      </c>
    </row>
    <row r="97" spans="1:1024" ht="170.25" customHeight="1">
      <c r="A97" s="51"/>
      <c r="B97" s="67" t="s">
        <v>138</v>
      </c>
      <c r="C97" s="62">
        <v>3387.08</v>
      </c>
      <c r="D97" s="62">
        <v>0</v>
      </c>
      <c r="E97" s="53">
        <f t="shared" si="1"/>
        <v>0</v>
      </c>
    </row>
    <row r="98" spans="1:1024" ht="99" customHeight="1">
      <c r="A98" s="51" t="s">
        <v>139</v>
      </c>
      <c r="B98" s="67" t="s">
        <v>140</v>
      </c>
      <c r="C98" s="62">
        <v>12667872</v>
      </c>
      <c r="D98" s="62">
        <v>12667872</v>
      </c>
      <c r="E98" s="53">
        <f t="shared" si="1"/>
        <v>100</v>
      </c>
    </row>
    <row r="99" spans="1:1024" ht="119.25" customHeight="1">
      <c r="A99" s="51" t="s">
        <v>141</v>
      </c>
      <c r="B99" s="55" t="s">
        <v>142</v>
      </c>
      <c r="C99" s="62">
        <v>1510835</v>
      </c>
      <c r="D99" s="62">
        <v>1347230.12</v>
      </c>
      <c r="E99" s="53">
        <f t="shared" si="1"/>
        <v>89.171227830967652</v>
      </c>
    </row>
    <row r="100" spans="1:1024" ht="66" customHeight="1">
      <c r="A100" s="51" t="s">
        <v>143</v>
      </c>
      <c r="B100" s="55" t="s">
        <v>144</v>
      </c>
      <c r="C100" s="62">
        <v>1100382</v>
      </c>
      <c r="D100" s="62">
        <v>1100382</v>
      </c>
      <c r="E100" s="53">
        <f t="shared" si="1"/>
        <v>100</v>
      </c>
    </row>
    <row r="101" spans="1:1024" ht="106.5" customHeight="1">
      <c r="A101" s="60" t="s">
        <v>145</v>
      </c>
      <c r="B101" s="55" t="s">
        <v>146</v>
      </c>
      <c r="C101" s="62">
        <v>131468</v>
      </c>
      <c r="D101" s="62">
        <v>131468</v>
      </c>
      <c r="E101" s="53">
        <f t="shared" si="1"/>
        <v>100</v>
      </c>
    </row>
    <row r="102" spans="1:1024" ht="99.75" customHeight="1">
      <c r="A102" s="69" t="s">
        <v>147</v>
      </c>
      <c r="B102" s="55" t="s">
        <v>148</v>
      </c>
      <c r="C102" s="62">
        <v>5795300</v>
      </c>
      <c r="D102" s="62">
        <v>5795300</v>
      </c>
      <c r="E102" s="53">
        <f t="shared" si="1"/>
        <v>100</v>
      </c>
    </row>
    <row r="103" spans="1:1024" ht="49.5">
      <c r="A103" s="60" t="s">
        <v>149</v>
      </c>
      <c r="B103" s="55" t="s">
        <v>150</v>
      </c>
      <c r="C103" s="62">
        <v>1509632</v>
      </c>
      <c r="D103" s="62">
        <v>1509632</v>
      </c>
      <c r="E103" s="53">
        <f t="shared" si="1"/>
        <v>100</v>
      </c>
      <c r="F103" s="34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3">
      <c r="A104" s="60" t="s">
        <v>151</v>
      </c>
      <c r="B104" s="55" t="s">
        <v>152</v>
      </c>
      <c r="C104" s="62">
        <v>2046411</v>
      </c>
      <c r="D104" s="62">
        <v>2046411</v>
      </c>
      <c r="E104" s="53">
        <f t="shared" si="1"/>
        <v>100</v>
      </c>
      <c r="F104" s="3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5.75" customHeight="1">
      <c r="A105" s="60" t="s">
        <v>153</v>
      </c>
      <c r="B105" s="55" t="s">
        <v>154</v>
      </c>
      <c r="C105" s="62">
        <v>353579</v>
      </c>
      <c r="D105" s="62">
        <v>353579</v>
      </c>
      <c r="E105" s="53">
        <f t="shared" si="1"/>
        <v>100</v>
      </c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5.75" customHeight="1">
      <c r="A106" s="60" t="s">
        <v>155</v>
      </c>
      <c r="B106" s="59" t="s">
        <v>156</v>
      </c>
      <c r="C106" s="70">
        <v>11349000</v>
      </c>
      <c r="D106" s="71">
        <f>D107</f>
        <v>9732116.1300000008</v>
      </c>
      <c r="E106" s="53">
        <f t="shared" si="1"/>
        <v>85.753071900607992</v>
      </c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5.75" customHeight="1">
      <c r="A107" s="60" t="s">
        <v>157</v>
      </c>
      <c r="B107" s="55" t="s">
        <v>158</v>
      </c>
      <c r="C107" s="72">
        <v>11349000</v>
      </c>
      <c r="D107" s="72">
        <v>9732116.1300000008</v>
      </c>
      <c r="E107" s="53">
        <f t="shared" si="1"/>
        <v>85.753071900607992</v>
      </c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s="49" customFormat="1" ht="39.75" customHeight="1">
      <c r="A108" s="77" t="s">
        <v>183</v>
      </c>
      <c r="B108" s="76" t="s">
        <v>182</v>
      </c>
      <c r="C108" s="72"/>
      <c r="D108" s="72">
        <v>-663189.85</v>
      </c>
      <c r="E108" s="53"/>
      <c r="F108" s="50"/>
    </row>
    <row r="109" spans="1:1024" ht="15.75" customHeight="1">
      <c r="A109" s="73"/>
      <c r="B109" s="74" t="s">
        <v>159</v>
      </c>
      <c r="C109" s="75">
        <f>C14+C73</f>
        <v>675274803.28999996</v>
      </c>
      <c r="D109" s="75">
        <f>D14+D73</f>
        <v>674880996.36000001</v>
      </c>
      <c r="E109" s="53">
        <f t="shared" si="1"/>
        <v>99.941681974792886</v>
      </c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5.75" customHeight="1">
      <c r="A110" s="32"/>
      <c r="B110" s="32"/>
      <c r="C110" s="33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5.75" customHeight="1">
      <c r="A111" s="32"/>
      <c r="B111" s="32"/>
      <c r="C111" s="33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5.75" customHeight="1">
      <c r="A112" s="32"/>
      <c r="B112" s="32"/>
      <c r="C112" s="33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5.75" customHeight="1">
      <c r="A113" s="32"/>
      <c r="B113" s="32"/>
      <c r="C113" s="3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5.75" customHeight="1">
      <c r="A114" s="32"/>
      <c r="B114" s="32"/>
      <c r="C114" s="33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5.75" customHeight="1">
      <c r="A115" s="32"/>
      <c r="B115" s="32"/>
      <c r="C115" s="33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>
      <c r="A116" s="32"/>
      <c r="B116" s="32"/>
      <c r="C116" s="33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>
      <c r="A117" s="32"/>
      <c r="B117" s="32"/>
      <c r="C117" s="33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>
      <c r="A118" s="32"/>
      <c r="B118" s="32"/>
      <c r="C118" s="33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>
      <c r="A119" s="32"/>
      <c r="B119" s="32"/>
      <c r="C119" s="33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>
      <c r="A120" s="32"/>
      <c r="B120" s="32"/>
      <c r="C120" s="33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>
      <c r="A121" s="32"/>
      <c r="B121" s="32"/>
      <c r="C121" s="33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>
      <c r="A122" s="32"/>
      <c r="B122" s="32"/>
      <c r="C122" s="33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>
      <c r="A123" s="32"/>
      <c r="B123" s="32"/>
      <c r="C123" s="3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>
      <c r="A124" s="32"/>
      <c r="B124" s="32"/>
      <c r="C124" s="33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>
      <c r="A125" s="32"/>
      <c r="B125" s="32"/>
      <c r="C125" s="33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>
      <c r="A126" s="32"/>
      <c r="B126" s="32"/>
      <c r="C126" s="33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>
      <c r="A127" s="32"/>
      <c r="B127" s="32"/>
      <c r="C127" s="33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>
      <c r="A128" s="32"/>
      <c r="B128" s="32"/>
      <c r="C128" s="33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>
      <c r="A129" s="32"/>
      <c r="B129" s="32"/>
      <c r="C129" s="33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>
      <c r="A130" s="32"/>
      <c r="B130" s="32"/>
      <c r="C130" s="33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>
      <c r="A131" s="32"/>
      <c r="B131" s="32"/>
      <c r="C131" s="33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>
      <c r="A132" s="32"/>
      <c r="B132" s="32"/>
      <c r="C132" s="33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>
      <c r="A133" s="32"/>
      <c r="B133" s="32"/>
      <c r="C133" s="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>
      <c r="A134" s="32"/>
      <c r="B134" s="32"/>
      <c r="C134" s="33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>
      <c r="A135" s="32"/>
      <c r="B135" s="32"/>
      <c r="C135" s="33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>
      <c r="A136" s="32"/>
      <c r="B136" s="32"/>
      <c r="C136" s="33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>
      <c r="A137" s="32"/>
      <c r="B137" s="32"/>
      <c r="C137" s="33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>
      <c r="A138" s="32"/>
      <c r="B138" s="32"/>
      <c r="C138" s="33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>
      <c r="A139" s="32"/>
      <c r="B139" s="32"/>
      <c r="C139" s="33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>
      <c r="A140" s="32"/>
      <c r="B140" s="32"/>
      <c r="C140" s="33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>
      <c r="A141" s="32"/>
      <c r="B141" s="32"/>
      <c r="C141" s="33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>
      <c r="A142" s="32"/>
      <c r="B142" s="32"/>
      <c r="C142" s="33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>
      <c r="A143" s="32"/>
      <c r="B143" s="32"/>
      <c r="C143" s="3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>
      <c r="A144" s="32"/>
      <c r="B144" s="32"/>
      <c r="C144" s="33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>
      <c r="A145" s="32"/>
      <c r="B145" s="32"/>
      <c r="C145" s="33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>
      <c r="A146" s="32"/>
      <c r="B146" s="32"/>
      <c r="C146" s="33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>
      <c r="A147" s="32"/>
      <c r="B147" s="32"/>
      <c r="C147" s="33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>
      <c r="A148" s="32"/>
      <c r="B148" s="32"/>
      <c r="C148" s="33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>
      <c r="A149" s="32"/>
      <c r="B149" s="32"/>
      <c r="C149" s="33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>
      <c r="A150" s="32"/>
      <c r="B150" s="32"/>
      <c r="C150" s="33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>
      <c r="A151" s="32"/>
      <c r="B151" s="32"/>
      <c r="C151" s="33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>
      <c r="A152" s="32"/>
      <c r="B152" s="32"/>
      <c r="C152" s="33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>
      <c r="A153" s="32"/>
      <c r="B153" s="32"/>
      <c r="C153" s="3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>
      <c r="A154" s="32"/>
      <c r="B154" s="32"/>
      <c r="C154" s="33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>
      <c r="A155" s="32"/>
      <c r="B155" s="32"/>
      <c r="C155" s="33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>
      <c r="A156" s="32"/>
      <c r="B156" s="32"/>
      <c r="C156" s="33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>
      <c r="A157" s="32"/>
      <c r="B157" s="32"/>
      <c r="C157" s="33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>
      <c r="A158" s="32"/>
      <c r="B158" s="32"/>
      <c r="C158" s="33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>
      <c r="A159" s="32"/>
      <c r="B159" s="32"/>
      <c r="C159" s="33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>
      <c r="A160" s="32"/>
      <c r="B160" s="32"/>
      <c r="C160" s="33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>
      <c r="A161" s="32"/>
      <c r="B161" s="32"/>
      <c r="C161" s="33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>
      <c r="A162" s="32"/>
      <c r="B162" s="32"/>
      <c r="C162" s="33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>
      <c r="A163" s="32"/>
      <c r="B163" s="32"/>
      <c r="C163" s="3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>
      <c r="A164" s="32"/>
      <c r="B164" s="32"/>
      <c r="C164" s="33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>
      <c r="A165" s="32"/>
      <c r="B165" s="32"/>
      <c r="C165" s="33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>
      <c r="A166" s="32"/>
      <c r="B166" s="32"/>
      <c r="C166" s="33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>
      <c r="A167" s="32"/>
      <c r="B167" s="32"/>
      <c r="C167" s="33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>
      <c r="A168" s="32"/>
      <c r="B168" s="32"/>
      <c r="C168" s="33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>
      <c r="A169" s="32"/>
      <c r="B169" s="32"/>
      <c r="C169" s="33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>
      <c r="A170" s="32"/>
      <c r="B170" s="32"/>
      <c r="C170" s="33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>
      <c r="A171" s="32"/>
      <c r="B171" s="32"/>
      <c r="C171" s="33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>
      <c r="A172" s="32"/>
      <c r="B172" s="32"/>
      <c r="C172" s="33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>
      <c r="A173" s="32"/>
      <c r="B173" s="32"/>
      <c r="C173" s="3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>
      <c r="A174" s="32"/>
      <c r="B174" s="32"/>
      <c r="C174" s="33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>
      <c r="A175" s="32"/>
      <c r="B175" s="32"/>
      <c r="C175" s="33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>
      <c r="A176" s="32"/>
      <c r="B176" s="32"/>
      <c r="C176" s="33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>
      <c r="A177" s="32"/>
      <c r="B177" s="32"/>
      <c r="C177" s="33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>
      <c r="A178" s="32"/>
      <c r="B178" s="32"/>
      <c r="C178" s="33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>
      <c r="A179" s="32"/>
      <c r="B179" s="32"/>
      <c r="C179" s="33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>
      <c r="A180" s="32"/>
      <c r="B180" s="32"/>
      <c r="C180" s="33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>
      <c r="A181" s="32"/>
      <c r="B181" s="32"/>
      <c r="C181" s="33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>
      <c r="A182" s="32"/>
      <c r="B182" s="32"/>
      <c r="C182" s="33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>
      <c r="A183" s="32"/>
      <c r="B183" s="32"/>
      <c r="C183" s="3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>
      <c r="A184" s="32"/>
      <c r="B184" s="32"/>
      <c r="C184" s="33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>
      <c r="A185" s="32"/>
      <c r="B185" s="32"/>
      <c r="C185" s="33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>
      <c r="A186" s="32"/>
      <c r="B186" s="32"/>
      <c r="C186" s="33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>
      <c r="A187" s="32"/>
      <c r="B187" s="32"/>
      <c r="C187" s="33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>
      <c r="A188" s="32"/>
      <c r="B188" s="32"/>
      <c r="C188" s="33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>
      <c r="A189" s="32"/>
      <c r="B189" s="32"/>
      <c r="C189" s="33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>
      <c r="A190" s="32"/>
      <c r="B190" s="32"/>
      <c r="C190" s="33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>
      <c r="A191" s="32"/>
      <c r="B191" s="32"/>
      <c r="C191" s="33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>
      <c r="A192" s="32"/>
      <c r="B192" s="32"/>
      <c r="C192" s="33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>
      <c r="A193" s="32"/>
      <c r="B193" s="32"/>
      <c r="C193" s="3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>
      <c r="A194" s="32"/>
      <c r="B194" s="32"/>
      <c r="C194" s="33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>
      <c r="A195" s="32"/>
      <c r="B195" s="32"/>
      <c r="C195" s="33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>
      <c r="A196" s="32"/>
      <c r="B196" s="32"/>
      <c r="C196" s="33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>
      <c r="A197" s="32"/>
      <c r="B197" s="32"/>
      <c r="C197" s="33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>
      <c r="A198" s="32"/>
      <c r="B198" s="32"/>
      <c r="C198" s="33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>
      <c r="A199" s="32"/>
      <c r="B199" s="32"/>
      <c r="C199" s="33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>
      <c r="A200" s="32"/>
      <c r="B200" s="32"/>
      <c r="C200" s="33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>
      <c r="A201" s="32"/>
      <c r="B201" s="32"/>
      <c r="C201" s="33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>
      <c r="A202" s="32"/>
      <c r="B202" s="32"/>
      <c r="C202" s="33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>
      <c r="A203" s="32"/>
      <c r="B203" s="32"/>
      <c r="C203" s="3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>
      <c r="A204" s="32"/>
      <c r="B204" s="32"/>
      <c r="C204" s="33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>
      <c r="A205" s="32"/>
      <c r="B205" s="32"/>
      <c r="C205" s="33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>
      <c r="A206" s="32"/>
      <c r="B206" s="32"/>
      <c r="C206" s="33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>
      <c r="A207" s="32"/>
      <c r="B207" s="32"/>
      <c r="C207" s="33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>
      <c r="A208" s="32"/>
      <c r="B208" s="32"/>
      <c r="C208" s="33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>
      <c r="A209" s="32"/>
      <c r="B209" s="32"/>
      <c r="C209" s="33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>
      <c r="A210" s="32"/>
      <c r="B210" s="32"/>
      <c r="C210" s="33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>
      <c r="A211" s="32"/>
      <c r="B211" s="32"/>
      <c r="C211" s="33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>
      <c r="A212" s="32"/>
      <c r="B212" s="32"/>
      <c r="C212" s="33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>
      <c r="A213" s="32"/>
      <c r="B213" s="32"/>
      <c r="C213" s="3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>
      <c r="A214" s="32"/>
      <c r="B214" s="32"/>
      <c r="C214" s="33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>
      <c r="A215" s="32"/>
      <c r="B215" s="32"/>
      <c r="C215" s="33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>
      <c r="A216" s="32"/>
      <c r="B216" s="32"/>
      <c r="C216" s="33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>
      <c r="A217" s="32"/>
      <c r="B217" s="32"/>
      <c r="C217" s="33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>
      <c r="A218" s="32"/>
      <c r="B218" s="32"/>
      <c r="C218" s="33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>
      <c r="A219" s="32"/>
      <c r="B219" s="32"/>
      <c r="C219" s="33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>
      <c r="A220" s="32"/>
      <c r="B220" s="32"/>
      <c r="C220" s="33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>
      <c r="A221" s="32"/>
      <c r="B221" s="32"/>
      <c r="C221" s="33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>
      <c r="A222" s="32"/>
      <c r="B222" s="32"/>
      <c r="C222" s="33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>
      <c r="A223" s="32"/>
      <c r="B223" s="32"/>
      <c r="C223" s="3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>
      <c r="A224" s="32"/>
      <c r="B224" s="32"/>
      <c r="C224" s="33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>
      <c r="A225" s="32"/>
      <c r="B225" s="32"/>
      <c r="C225" s="33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>
      <c r="A226" s="32"/>
      <c r="B226" s="32"/>
      <c r="C226" s="33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>
      <c r="A227" s="32"/>
      <c r="B227" s="32"/>
      <c r="C227" s="33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>
      <c r="A228" s="32"/>
      <c r="B228" s="32"/>
      <c r="C228" s="33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>
      <c r="A229" s="32"/>
      <c r="B229" s="32"/>
      <c r="C229" s="33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>
      <c r="A230" s="32"/>
      <c r="B230" s="32"/>
      <c r="C230" s="33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>
      <c r="A231" s="32"/>
      <c r="B231" s="32"/>
      <c r="C231" s="33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>
      <c r="A232" s="32"/>
      <c r="B232" s="32"/>
      <c r="C232" s="33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>
      <c r="A233" s="32"/>
      <c r="B233" s="32"/>
      <c r="C233" s="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>
      <c r="A234" s="32"/>
      <c r="B234" s="32"/>
      <c r="C234" s="33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>
      <c r="A235" s="32"/>
      <c r="B235" s="32"/>
      <c r="C235" s="33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>
      <c r="A236" s="32"/>
      <c r="B236" s="32"/>
      <c r="C236" s="33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>
      <c r="A237" s="32"/>
      <c r="B237" s="32"/>
      <c r="C237" s="33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>
      <c r="A238" s="32"/>
      <c r="B238" s="32"/>
      <c r="C238" s="33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>
      <c r="A239" s="32"/>
      <c r="B239" s="32"/>
      <c r="C239" s="33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>
      <c r="A240" s="32"/>
      <c r="B240" s="32"/>
      <c r="C240" s="33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>
      <c r="A241" s="32"/>
      <c r="B241" s="32"/>
      <c r="C241" s="33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>
      <c r="A242" s="32"/>
      <c r="B242" s="32"/>
      <c r="C242" s="33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>
      <c r="A243" s="32"/>
      <c r="B243" s="32"/>
      <c r="C243" s="3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>
      <c r="A244" s="32"/>
      <c r="B244" s="32"/>
      <c r="C244" s="33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>
      <c r="A245" s="32"/>
      <c r="B245" s="32"/>
      <c r="C245" s="33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>
      <c r="A246" s="32"/>
      <c r="B246" s="32"/>
      <c r="C246" s="33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>
      <c r="A247" s="32"/>
      <c r="B247" s="32"/>
      <c r="C247" s="33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>
      <c r="A248" s="32"/>
      <c r="B248" s="32"/>
      <c r="C248" s="33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>
      <c r="A249" s="32"/>
      <c r="B249" s="32"/>
      <c r="C249" s="33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>
      <c r="A250" s="32"/>
      <c r="B250" s="32"/>
      <c r="C250" s="33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>
      <c r="A251" s="32"/>
      <c r="B251" s="32"/>
      <c r="C251" s="33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>
      <c r="A252" s="32"/>
      <c r="B252" s="32"/>
      <c r="C252" s="33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>
      <c r="A253" s="32"/>
      <c r="B253" s="32"/>
      <c r="C253" s="3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>
      <c r="A254" s="32"/>
      <c r="B254" s="32"/>
      <c r="C254" s="33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>
      <c r="A255" s="32"/>
      <c r="B255" s="32"/>
      <c r="C255" s="33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>
      <c r="A256" s="32"/>
      <c r="B256" s="32"/>
      <c r="C256" s="33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>
      <c r="A257" s="32"/>
      <c r="B257" s="32"/>
      <c r="C257" s="33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>
      <c r="A258" s="32"/>
      <c r="B258" s="32"/>
      <c r="C258" s="33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>
      <c r="A259" s="32"/>
      <c r="B259" s="32"/>
      <c r="C259" s="33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>
      <c r="A260" s="32"/>
      <c r="B260" s="32"/>
      <c r="C260" s="33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>
      <c r="A261" s="32"/>
      <c r="B261" s="32"/>
      <c r="C261" s="33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>
      <c r="A262" s="32"/>
      <c r="B262" s="32"/>
      <c r="C262" s="33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>
      <c r="A263" s="32"/>
      <c r="B263" s="32"/>
      <c r="C263" s="3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>
      <c r="A264" s="32"/>
      <c r="B264" s="32"/>
      <c r="C264" s="33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>
      <c r="A265" s="32"/>
      <c r="B265" s="32"/>
      <c r="C265" s="33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>
      <c r="A266" s="32"/>
      <c r="B266" s="32"/>
      <c r="C266" s="33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>
      <c r="A267" s="32"/>
      <c r="B267" s="32"/>
      <c r="C267" s="33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>
      <c r="A268" s="32"/>
      <c r="B268" s="32"/>
      <c r="C268" s="33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>
      <c r="A269" s="32"/>
      <c r="B269" s="32"/>
      <c r="C269" s="33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>
      <c r="A270" s="32"/>
      <c r="B270" s="32"/>
      <c r="C270" s="33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>
      <c r="A271" s="32"/>
      <c r="B271" s="32"/>
      <c r="C271" s="33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>
      <c r="A272" s="32"/>
      <c r="B272" s="32"/>
      <c r="C272" s="33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>
      <c r="A273" s="32"/>
      <c r="B273" s="32"/>
      <c r="C273" s="3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>
      <c r="A274" s="32"/>
      <c r="B274" s="32"/>
      <c r="C274" s="33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>
      <c r="A275" s="32"/>
      <c r="B275" s="32"/>
      <c r="C275" s="33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>
      <c r="A276" s="32"/>
      <c r="B276" s="32"/>
      <c r="C276" s="33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>
      <c r="A277" s="32"/>
      <c r="B277" s="32"/>
      <c r="C277" s="33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>
      <c r="A278" s="32"/>
      <c r="B278" s="32"/>
      <c r="C278" s="33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>
      <c r="A279" s="32"/>
      <c r="B279" s="32"/>
      <c r="C279" s="33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>
      <c r="A280" s="32"/>
      <c r="B280" s="32"/>
      <c r="C280" s="33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>
      <c r="A281" s="32"/>
      <c r="B281" s="32"/>
      <c r="C281" s="33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</row>
    <row r="282" spans="1:1024">
      <c r="A282" s="32"/>
      <c r="B282" s="32"/>
      <c r="C282" s="33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</row>
    <row r="283" spans="1:1024">
      <c r="A283" s="32"/>
      <c r="B283" s="32"/>
      <c r="C283" s="3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</row>
    <row r="284" spans="1:1024">
      <c r="A284" s="32"/>
      <c r="B284" s="32"/>
      <c r="C284" s="33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</row>
    <row r="285" spans="1:1024">
      <c r="A285" s="32"/>
      <c r="B285" s="32"/>
      <c r="C285" s="33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</row>
    <row r="286" spans="1:1024">
      <c r="A286" s="32"/>
      <c r="B286" s="32"/>
      <c r="C286" s="33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</row>
    <row r="287" spans="1:1024">
      <c r="A287" s="32"/>
      <c r="B287" s="32"/>
      <c r="C287" s="33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</row>
    <row r="288" spans="1:1024">
      <c r="A288" s="32"/>
      <c r="B288" s="32"/>
      <c r="C288" s="33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</row>
    <row r="289" spans="1:1024">
      <c r="A289" s="32"/>
      <c r="B289" s="32"/>
      <c r="C289" s="33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</row>
    <row r="290" spans="1:1024">
      <c r="A290" s="32"/>
      <c r="B290" s="32"/>
      <c r="C290" s="33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</row>
    <row r="291" spans="1:1024">
      <c r="A291" s="32"/>
      <c r="B291" s="32"/>
      <c r="C291" s="33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</row>
    <row r="292" spans="1:1024">
      <c r="A292" s="32"/>
      <c r="B292" s="32"/>
      <c r="C292" s="33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</row>
    <row r="293" spans="1:1024">
      <c r="A293" s="32"/>
      <c r="B293" s="32"/>
      <c r="C293" s="3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</row>
    <row r="294" spans="1:1024">
      <c r="A294" s="32"/>
      <c r="B294" s="32"/>
      <c r="C294" s="33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</row>
    <row r="295" spans="1:1024">
      <c r="A295" s="32"/>
      <c r="B295" s="32"/>
      <c r="C295" s="33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</row>
    <row r="296" spans="1:1024">
      <c r="A296" s="32"/>
      <c r="B296" s="32"/>
      <c r="C296" s="33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</row>
    <row r="297" spans="1:1024">
      <c r="A297" s="32"/>
      <c r="B297" s="32"/>
      <c r="C297" s="33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</row>
    <row r="298" spans="1:1024">
      <c r="A298" s="32"/>
      <c r="B298" s="32"/>
      <c r="C298" s="33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</row>
    <row r="299" spans="1:1024">
      <c r="A299" s="32"/>
      <c r="B299" s="32"/>
      <c r="C299" s="33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</row>
    <row r="300" spans="1:1024">
      <c r="A300" s="32"/>
      <c r="B300" s="32"/>
      <c r="C300" s="33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</row>
    <row r="301" spans="1:1024">
      <c r="A301" s="32"/>
      <c r="B301" s="32"/>
      <c r="C301" s="33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</row>
    <row r="302" spans="1:1024">
      <c r="A302" s="32"/>
      <c r="B302" s="32"/>
      <c r="C302" s="33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</row>
    <row r="303" spans="1:1024">
      <c r="A303" s="32"/>
      <c r="B303" s="32"/>
      <c r="C303" s="3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</row>
    <row r="304" spans="1:1024">
      <c r="A304" s="32"/>
      <c r="B304" s="32"/>
      <c r="C304" s="33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</row>
    <row r="305" spans="1:1024">
      <c r="A305" s="32"/>
      <c r="B305" s="32"/>
      <c r="C305" s="33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</row>
    <row r="306" spans="1:1024">
      <c r="A306" s="32"/>
      <c r="B306" s="32"/>
      <c r="C306" s="33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</row>
    <row r="307" spans="1:1024">
      <c r="A307" s="32"/>
      <c r="B307" s="32"/>
      <c r="C307" s="33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</row>
    <row r="308" spans="1:1024">
      <c r="A308" s="32"/>
      <c r="B308" s="32"/>
      <c r="C308" s="33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</row>
    <row r="309" spans="1:1024">
      <c r="A309" s="32"/>
      <c r="B309" s="32"/>
      <c r="C309" s="33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</row>
    <row r="310" spans="1:1024">
      <c r="A310" s="32"/>
      <c r="B310" s="32"/>
      <c r="C310" s="33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</row>
    <row r="311" spans="1:1024">
      <c r="A311" s="32"/>
      <c r="B311" s="32"/>
      <c r="C311" s="33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</row>
    <row r="312" spans="1:1024">
      <c r="A312" s="32"/>
      <c r="B312" s="32"/>
      <c r="C312" s="33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</row>
    <row r="313" spans="1:1024">
      <c r="A313" s="32"/>
      <c r="B313" s="32"/>
      <c r="C313" s="3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</row>
    <row r="314" spans="1:1024">
      <c r="A314" s="32"/>
      <c r="B314" s="32"/>
      <c r="C314" s="33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</row>
    <row r="315" spans="1:1024">
      <c r="A315" s="32"/>
      <c r="B315" s="32"/>
      <c r="C315" s="33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</row>
    <row r="316" spans="1:1024">
      <c r="A316" s="32"/>
      <c r="B316" s="32"/>
      <c r="C316" s="33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</row>
    <row r="317" spans="1:1024">
      <c r="A317" s="32"/>
      <c r="B317" s="32"/>
      <c r="C317" s="33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</row>
    <row r="318" spans="1:1024">
      <c r="A318" s="32"/>
      <c r="B318" s="32"/>
      <c r="C318" s="33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</row>
    <row r="319" spans="1:1024">
      <c r="A319" s="32"/>
      <c r="B319" s="32"/>
      <c r="C319" s="33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</row>
    <row r="320" spans="1:1024">
      <c r="A320" s="32"/>
      <c r="B320" s="32"/>
      <c r="C320" s="33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</row>
    <row r="321" spans="1:1024">
      <c r="A321" s="32"/>
      <c r="B321" s="32"/>
      <c r="C321" s="33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</row>
    <row r="322" spans="1:1024">
      <c r="A322" s="32"/>
      <c r="B322" s="32"/>
      <c r="C322" s="33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</row>
    <row r="323" spans="1:1024">
      <c r="A323" s="32"/>
      <c r="B323" s="32"/>
      <c r="C323" s="3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</row>
    <row r="324" spans="1:1024">
      <c r="A324" s="32"/>
      <c r="B324" s="32"/>
      <c r="C324" s="33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</row>
    <row r="325" spans="1:1024">
      <c r="A325" s="32"/>
      <c r="B325" s="32"/>
      <c r="C325" s="33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</row>
    <row r="326" spans="1:1024">
      <c r="A326" s="32"/>
      <c r="B326" s="32"/>
      <c r="C326" s="33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</row>
    <row r="327" spans="1:1024">
      <c r="A327" s="32"/>
      <c r="B327" s="32"/>
      <c r="C327" s="33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</row>
    <row r="328" spans="1:1024">
      <c r="A328" s="32"/>
      <c r="B328" s="32"/>
      <c r="C328" s="33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</row>
    <row r="329" spans="1:1024">
      <c r="A329" s="32"/>
      <c r="B329" s="32"/>
      <c r="C329" s="33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</row>
    <row r="330" spans="1:1024">
      <c r="A330" s="32"/>
      <c r="B330" s="32"/>
      <c r="C330" s="33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</row>
    <row r="331" spans="1:1024">
      <c r="A331" s="32"/>
      <c r="B331" s="32"/>
      <c r="C331" s="33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</row>
    <row r="332" spans="1:1024">
      <c r="A332" s="32"/>
      <c r="B332" s="32"/>
      <c r="C332" s="33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</row>
    <row r="333" spans="1:1024">
      <c r="A333" s="32"/>
      <c r="B333" s="32"/>
      <c r="C333" s="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</row>
    <row r="334" spans="1:1024">
      <c r="A334" s="32"/>
      <c r="B334" s="32"/>
      <c r="C334" s="33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</row>
    <row r="335" spans="1:1024">
      <c r="A335" s="32"/>
      <c r="B335" s="32"/>
      <c r="C335" s="33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</row>
    <row r="336" spans="1:1024">
      <c r="A336" s="32"/>
      <c r="B336" s="32"/>
      <c r="C336" s="33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</row>
    <row r="337" spans="1:1024">
      <c r="A337" s="32"/>
      <c r="B337" s="32"/>
      <c r="C337" s="33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</row>
    <row r="338" spans="1:1024">
      <c r="A338" s="32"/>
      <c r="B338" s="32"/>
      <c r="C338" s="33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</row>
    <row r="339" spans="1:1024">
      <c r="A339" s="32"/>
      <c r="B339" s="32"/>
      <c r="C339" s="33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</row>
    <row r="340" spans="1:1024">
      <c r="A340" s="32"/>
      <c r="B340" s="32"/>
      <c r="C340" s="33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</row>
    <row r="341" spans="1:1024">
      <c r="A341" s="32"/>
      <c r="B341" s="32"/>
      <c r="C341" s="33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</row>
    <row r="342" spans="1:1024">
      <c r="A342" s="32"/>
      <c r="B342" s="32"/>
      <c r="C342" s="33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</row>
    <row r="343" spans="1:1024">
      <c r="A343" s="32"/>
      <c r="B343" s="32"/>
      <c r="C343" s="3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</row>
    <row r="344" spans="1:1024">
      <c r="A344" s="32"/>
      <c r="B344" s="32"/>
      <c r="C344" s="33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</row>
    <row r="345" spans="1:1024">
      <c r="A345" s="32"/>
      <c r="B345" s="32"/>
      <c r="C345" s="33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</row>
    <row r="346" spans="1:1024">
      <c r="A346" s="32"/>
      <c r="B346" s="32"/>
      <c r="C346" s="33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</row>
    <row r="347" spans="1:1024">
      <c r="A347" s="32"/>
      <c r="B347" s="32"/>
      <c r="C347" s="33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</row>
    <row r="348" spans="1:1024">
      <c r="A348" s="32"/>
      <c r="B348" s="32"/>
      <c r="C348" s="33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</row>
    <row r="349" spans="1:1024">
      <c r="A349" s="32"/>
      <c r="B349" s="32"/>
      <c r="C349" s="33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</row>
    <row r="350" spans="1:1024">
      <c r="A350" s="32"/>
      <c r="B350" s="32"/>
      <c r="C350" s="33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</row>
    <row r="351" spans="1:1024">
      <c r="A351" s="32"/>
      <c r="B351" s="32"/>
      <c r="C351" s="33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</row>
    <row r="352" spans="1:1024">
      <c r="A352" s="32"/>
      <c r="B352" s="32"/>
      <c r="C352" s="33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</row>
    <row r="353" spans="1:1024">
      <c r="A353" s="32"/>
      <c r="B353" s="32"/>
      <c r="C353" s="3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</row>
    <row r="354" spans="1:1024">
      <c r="A354" s="32"/>
      <c r="B354" s="32"/>
      <c r="C354" s="33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</row>
    <row r="355" spans="1:1024">
      <c r="A355" s="32"/>
      <c r="B355" s="32"/>
      <c r="C355" s="33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</row>
    <row r="356" spans="1:1024">
      <c r="A356" s="32"/>
      <c r="B356" s="32"/>
      <c r="C356" s="33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</row>
    <row r="357" spans="1:1024">
      <c r="A357" s="32"/>
      <c r="B357" s="32"/>
      <c r="C357" s="33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</row>
    <row r="358" spans="1:1024">
      <c r="A358" s="32"/>
      <c r="B358" s="32"/>
      <c r="C358" s="33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</row>
    <row r="359" spans="1:1024">
      <c r="A359" s="32"/>
      <c r="B359" s="32"/>
      <c r="C359" s="33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</row>
    <row r="360" spans="1:1024">
      <c r="A360" s="32"/>
      <c r="B360" s="32"/>
      <c r="C360" s="33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</row>
    <row r="361" spans="1:1024">
      <c r="A361" s="32"/>
      <c r="B361" s="32"/>
      <c r="C361" s="33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</row>
    <row r="362" spans="1:1024">
      <c r="A362" s="32"/>
      <c r="B362" s="32"/>
      <c r="C362" s="33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</row>
    <row r="363" spans="1:1024">
      <c r="A363" s="32"/>
      <c r="B363" s="32"/>
      <c r="C363" s="3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</row>
    <row r="364" spans="1:1024">
      <c r="A364" s="32"/>
      <c r="B364" s="32"/>
      <c r="C364" s="33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</row>
    <row r="365" spans="1:1024">
      <c r="A365" s="32"/>
      <c r="B365" s="32"/>
      <c r="C365" s="33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</row>
    <row r="366" spans="1:1024">
      <c r="A366" s="32"/>
      <c r="B366" s="32"/>
      <c r="C366" s="33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</row>
    <row r="367" spans="1:1024">
      <c r="A367" s="32"/>
      <c r="B367" s="32"/>
      <c r="C367" s="33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</row>
    <row r="368" spans="1:1024">
      <c r="A368" s="32"/>
      <c r="B368" s="32"/>
      <c r="C368" s="33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</row>
    <row r="369" spans="1:1024">
      <c r="A369" s="32"/>
      <c r="B369" s="32"/>
      <c r="C369" s="33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</row>
    <row r="370" spans="1:1024">
      <c r="A370" s="32"/>
      <c r="B370" s="32"/>
      <c r="C370" s="33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</row>
    <row r="371" spans="1:1024">
      <c r="A371" s="32"/>
      <c r="B371" s="32"/>
      <c r="C371" s="33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</row>
    <row r="372" spans="1:1024">
      <c r="A372" s="32"/>
      <c r="B372" s="32"/>
      <c r="C372" s="33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</row>
    <row r="373" spans="1:1024">
      <c r="A373" s="32"/>
      <c r="B373" s="32"/>
      <c r="C373" s="3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</row>
    <row r="374" spans="1:1024">
      <c r="A374" s="32"/>
      <c r="B374" s="32"/>
      <c r="C374" s="33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</row>
    <row r="375" spans="1:1024">
      <c r="A375" s="32"/>
      <c r="B375" s="32"/>
      <c r="C375" s="33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</row>
    <row r="376" spans="1:1024">
      <c r="A376" s="32"/>
      <c r="B376" s="32"/>
      <c r="C376" s="33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</row>
    <row r="377" spans="1:1024">
      <c r="A377" s="32"/>
      <c r="B377" s="32"/>
      <c r="C377" s="33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</row>
    <row r="378" spans="1:1024">
      <c r="A378" s="32"/>
      <c r="B378" s="32"/>
      <c r="C378" s="33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</row>
    <row r="379" spans="1:1024">
      <c r="A379" s="32"/>
      <c r="B379" s="32"/>
      <c r="C379" s="33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</row>
    <row r="380" spans="1:1024">
      <c r="A380" s="32"/>
      <c r="B380" s="32"/>
      <c r="C380" s="33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</row>
    <row r="381" spans="1:1024">
      <c r="A381" s="32"/>
      <c r="B381" s="32"/>
      <c r="C381" s="33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</row>
    <row r="382" spans="1:1024">
      <c r="A382" s="32"/>
      <c r="B382" s="32"/>
      <c r="C382" s="33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</row>
    <row r="383" spans="1:1024">
      <c r="A383" s="32"/>
      <c r="B383" s="32"/>
      <c r="C383" s="3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</row>
    <row r="384" spans="1:1024">
      <c r="A384" s="32"/>
      <c r="B384" s="32"/>
      <c r="C384" s="33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</row>
    <row r="385" spans="1:1024">
      <c r="A385" s="32"/>
      <c r="B385" s="32"/>
      <c r="C385" s="33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</row>
    <row r="386" spans="1:1024">
      <c r="A386" s="32"/>
      <c r="B386" s="32"/>
      <c r="C386" s="33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</row>
    <row r="387" spans="1:1024">
      <c r="A387" s="32"/>
      <c r="B387" s="32"/>
      <c r="C387" s="33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</row>
    <row r="388" spans="1:1024">
      <c r="A388" s="32"/>
      <c r="B388" s="32"/>
      <c r="C388" s="33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</row>
    <row r="389" spans="1:1024">
      <c r="A389" s="32"/>
      <c r="B389" s="32"/>
      <c r="C389" s="33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</row>
    <row r="390" spans="1:1024">
      <c r="A390" s="32"/>
      <c r="B390" s="32"/>
      <c r="C390" s="33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</row>
    <row r="391" spans="1:1024">
      <c r="A391" s="32"/>
      <c r="B391" s="32"/>
      <c r="C391" s="33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</row>
    <row r="392" spans="1:1024">
      <c r="A392" s="32"/>
      <c r="B392" s="32"/>
      <c r="C392" s="33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</row>
    <row r="393" spans="1:1024">
      <c r="A393" s="32"/>
      <c r="B393" s="32"/>
      <c r="C393" s="3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</row>
    <row r="394" spans="1:1024">
      <c r="A394" s="32"/>
      <c r="B394" s="32"/>
      <c r="C394" s="33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</row>
    <row r="395" spans="1:1024">
      <c r="A395" s="32"/>
      <c r="B395" s="32"/>
      <c r="C395" s="33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</row>
    <row r="396" spans="1:1024">
      <c r="A396" s="32"/>
      <c r="B396" s="32"/>
      <c r="C396" s="33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</row>
    <row r="397" spans="1:1024">
      <c r="A397" s="32"/>
      <c r="B397" s="32"/>
      <c r="C397" s="33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</row>
    <row r="398" spans="1:1024">
      <c r="A398" s="32"/>
      <c r="B398" s="32"/>
      <c r="C398" s="33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</row>
    <row r="399" spans="1:1024">
      <c r="A399" s="32"/>
      <c r="B399" s="32"/>
      <c r="C399" s="33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</row>
    <row r="400" spans="1:1024">
      <c r="A400" s="32"/>
      <c r="B400" s="32"/>
      <c r="C400" s="33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</row>
    <row r="401" spans="1:1024">
      <c r="A401" s="32"/>
      <c r="B401" s="32"/>
      <c r="C401" s="33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</row>
    <row r="402" spans="1:1024">
      <c r="A402" s="32"/>
      <c r="B402" s="32"/>
      <c r="C402" s="33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</row>
    <row r="403" spans="1:1024">
      <c r="A403" s="32"/>
      <c r="B403" s="32"/>
      <c r="C403" s="3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</row>
    <row r="404" spans="1:1024">
      <c r="A404" s="32"/>
      <c r="B404" s="32"/>
      <c r="C404" s="33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</row>
    <row r="405" spans="1:1024">
      <c r="A405" s="32"/>
      <c r="B405" s="32"/>
      <c r="C405" s="33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</row>
    <row r="406" spans="1:1024">
      <c r="A406" s="32"/>
      <c r="B406" s="32"/>
      <c r="C406" s="33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</row>
    <row r="407" spans="1:1024">
      <c r="A407" s="32"/>
      <c r="B407" s="32"/>
      <c r="C407" s="33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</row>
    <row r="408" spans="1:1024">
      <c r="A408" s="32"/>
      <c r="B408" s="32"/>
      <c r="C408" s="33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</row>
    <row r="409" spans="1:1024">
      <c r="A409" s="32"/>
      <c r="B409" s="32"/>
      <c r="C409" s="33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</row>
    <row r="410" spans="1:1024">
      <c r="A410" s="32"/>
      <c r="B410" s="32"/>
      <c r="C410" s="33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</row>
    <row r="411" spans="1:1024">
      <c r="A411" s="32"/>
      <c r="B411" s="32"/>
      <c r="C411" s="33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</row>
    <row r="412" spans="1:1024">
      <c r="A412" s="32"/>
      <c r="B412" s="32"/>
      <c r="C412" s="33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</row>
    <row r="413" spans="1:1024">
      <c r="A413" s="32"/>
      <c r="B413" s="32"/>
      <c r="C413" s="3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  <c r="AMJ413"/>
    </row>
    <row r="414" spans="1:1024">
      <c r="A414" s="32"/>
      <c r="B414" s="32"/>
      <c r="C414" s="33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</row>
    <row r="415" spans="1:1024">
      <c r="A415" s="32"/>
      <c r="B415" s="32"/>
      <c r="C415" s="33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</row>
    <row r="416" spans="1:1024">
      <c r="A416" s="32"/>
      <c r="B416" s="32"/>
      <c r="C416" s="33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</row>
    <row r="417" spans="1:1024">
      <c r="A417" s="32"/>
      <c r="B417" s="32"/>
      <c r="C417" s="33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  <c r="AMJ417"/>
    </row>
    <row r="418" spans="1:1024">
      <c r="A418" s="32"/>
      <c r="B418" s="32"/>
      <c r="C418" s="33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  <c r="AMJ418"/>
    </row>
    <row r="419" spans="1:1024">
      <c r="A419" s="32"/>
      <c r="B419" s="32"/>
      <c r="C419" s="33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</row>
    <row r="420" spans="1:1024">
      <c r="A420" s="32"/>
      <c r="B420" s="32"/>
      <c r="C420" s="33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</row>
    <row r="421" spans="1:1024">
      <c r="A421" s="32"/>
      <c r="B421" s="32"/>
      <c r="C421" s="33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</row>
    <row r="422" spans="1:1024">
      <c r="A422" s="32"/>
      <c r="B422" s="32"/>
      <c r="C422" s="33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</row>
    <row r="423" spans="1:1024">
      <c r="A423" s="32"/>
      <c r="B423" s="32"/>
      <c r="C423" s="3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</row>
    <row r="424" spans="1:1024">
      <c r="A424" s="32"/>
      <c r="B424" s="32"/>
      <c r="C424" s="33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</row>
    <row r="425" spans="1:1024">
      <c r="A425" s="32"/>
      <c r="B425" s="32"/>
      <c r="C425" s="33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  <c r="AMJ425"/>
    </row>
    <row r="426" spans="1:1024">
      <c r="A426" s="32"/>
      <c r="B426" s="32"/>
      <c r="C426" s="33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  <c r="AMJ426"/>
    </row>
    <row r="427" spans="1:1024">
      <c r="A427" s="32"/>
      <c r="B427" s="32"/>
      <c r="C427" s="33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  <c r="AMJ427"/>
    </row>
    <row r="428" spans="1:1024">
      <c r="A428" s="32"/>
      <c r="B428" s="32"/>
      <c r="C428" s="33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  <c r="AMJ428"/>
    </row>
    <row r="429" spans="1:1024">
      <c r="A429" s="32"/>
      <c r="B429" s="32"/>
      <c r="C429" s="33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  <c r="AMJ429"/>
    </row>
    <row r="430" spans="1:1024">
      <c r="A430" s="32"/>
      <c r="B430" s="32"/>
      <c r="C430" s="33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  <c r="AMJ430"/>
    </row>
    <row r="431" spans="1:1024">
      <c r="A431" s="32"/>
      <c r="B431" s="32"/>
      <c r="C431" s="33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  <c r="AMJ431"/>
    </row>
    <row r="432" spans="1:1024">
      <c r="A432" s="32"/>
      <c r="B432" s="32"/>
      <c r="C432" s="33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</row>
    <row r="433" spans="1:1024">
      <c r="A433" s="32"/>
      <c r="B433" s="32"/>
      <c r="C433" s="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</row>
    <row r="434" spans="1:1024">
      <c r="A434" s="32"/>
      <c r="B434" s="32"/>
      <c r="C434" s="33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</row>
    <row r="435" spans="1:1024">
      <c r="A435" s="32"/>
      <c r="B435" s="32"/>
      <c r="C435" s="33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</row>
    <row r="436" spans="1:1024">
      <c r="A436" s="32"/>
      <c r="B436" s="32"/>
      <c r="C436" s="33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</row>
    <row r="437" spans="1:1024">
      <c r="A437" s="32"/>
      <c r="B437" s="32"/>
      <c r="C437" s="33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</row>
    <row r="438" spans="1:1024">
      <c r="A438" s="32"/>
      <c r="B438" s="32"/>
      <c r="C438" s="33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</row>
    <row r="439" spans="1:1024">
      <c r="A439" s="32"/>
      <c r="B439" s="32"/>
      <c r="C439" s="33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</row>
    <row r="440" spans="1:1024">
      <c r="A440" s="32"/>
      <c r="B440" s="32"/>
      <c r="C440" s="33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</row>
    <row r="441" spans="1:1024">
      <c r="A441" s="32"/>
      <c r="B441" s="32"/>
      <c r="C441" s="33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</row>
    <row r="442" spans="1:1024">
      <c r="A442" s="32"/>
      <c r="B442" s="32"/>
      <c r="C442" s="33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</row>
    <row r="443" spans="1:1024">
      <c r="A443" s="32"/>
      <c r="B443" s="32"/>
      <c r="C443" s="3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</row>
    <row r="444" spans="1:1024">
      <c r="A444" s="32"/>
      <c r="B444" s="32"/>
      <c r="C444" s="33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</row>
    <row r="445" spans="1:1024">
      <c r="A445" s="32"/>
      <c r="B445" s="32"/>
      <c r="C445" s="33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</row>
    <row r="446" spans="1:1024">
      <c r="A446" s="32"/>
      <c r="B446" s="32"/>
      <c r="C446" s="33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</row>
    <row r="447" spans="1:1024">
      <c r="A447" s="32"/>
      <c r="B447" s="32"/>
      <c r="C447" s="33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</row>
    <row r="448" spans="1:1024">
      <c r="A448" s="32"/>
      <c r="B448" s="32"/>
      <c r="C448" s="33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</row>
    <row r="449" spans="1:1024">
      <c r="A449" s="32"/>
      <c r="B449" s="32"/>
      <c r="C449" s="33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</row>
    <row r="450" spans="1:1024">
      <c r="A450" s="32"/>
      <c r="B450" s="32"/>
      <c r="C450" s="33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</row>
    <row r="451" spans="1:1024">
      <c r="A451" s="32"/>
      <c r="B451" s="32"/>
      <c r="C451" s="33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</row>
    <row r="452" spans="1:1024">
      <c r="A452" s="32"/>
      <c r="B452" s="32"/>
      <c r="C452" s="33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</row>
    <row r="453" spans="1:1024">
      <c r="A453" s="32"/>
      <c r="B453" s="32"/>
      <c r="C453" s="3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</row>
    <row r="454" spans="1:1024">
      <c r="A454" s="32"/>
      <c r="B454" s="32"/>
      <c r="C454" s="33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</row>
    <row r="455" spans="1:1024">
      <c r="A455" s="32"/>
      <c r="B455" s="32"/>
      <c r="C455" s="33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</row>
    <row r="456" spans="1:1024">
      <c r="A456" s="32"/>
      <c r="B456" s="32"/>
      <c r="C456" s="33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</row>
    <row r="457" spans="1:1024">
      <c r="A457" s="32"/>
      <c r="B457" s="32"/>
      <c r="C457" s="33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</row>
    <row r="458" spans="1:1024">
      <c r="A458" s="32"/>
      <c r="B458" s="32"/>
      <c r="C458" s="33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</row>
    <row r="459" spans="1:1024">
      <c r="A459" s="32"/>
      <c r="B459" s="32"/>
      <c r="C459" s="33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</row>
    <row r="460" spans="1:1024">
      <c r="A460" s="32"/>
      <c r="B460" s="32"/>
      <c r="C460" s="33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</row>
    <row r="461" spans="1:1024">
      <c r="A461" s="32"/>
      <c r="B461" s="32"/>
      <c r="C461" s="33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</row>
    <row r="462" spans="1:1024">
      <c r="A462" s="32"/>
      <c r="B462" s="32"/>
      <c r="C462" s="33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</row>
    <row r="463" spans="1:1024">
      <c r="A463" s="32"/>
      <c r="B463" s="32"/>
      <c r="C463" s="3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</row>
    <row r="464" spans="1:1024">
      <c r="A464" s="32"/>
      <c r="B464" s="32"/>
      <c r="C464" s="33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</row>
    <row r="465" spans="1:1024">
      <c r="A465" s="32"/>
      <c r="B465" s="32"/>
      <c r="C465" s="33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</row>
    <row r="466" spans="1:1024">
      <c r="A466" s="32"/>
      <c r="B466" s="32"/>
      <c r="C466" s="33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</row>
    <row r="467" spans="1:1024">
      <c r="A467" s="32"/>
      <c r="B467" s="32"/>
      <c r="C467" s="33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</row>
    <row r="468" spans="1:1024">
      <c r="A468" s="32"/>
      <c r="B468" s="32"/>
      <c r="C468" s="33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</row>
    <row r="469" spans="1:1024">
      <c r="A469" s="32"/>
      <c r="B469" s="32"/>
      <c r="C469" s="33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</row>
    <row r="470" spans="1:1024">
      <c r="A470" s="32"/>
      <c r="B470" s="32"/>
      <c r="C470" s="33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</row>
    <row r="471" spans="1:1024">
      <c r="A471" s="32"/>
      <c r="B471" s="32"/>
      <c r="C471" s="33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</row>
    <row r="472" spans="1:1024">
      <c r="A472" s="32"/>
      <c r="B472" s="32"/>
      <c r="C472" s="33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</row>
    <row r="473" spans="1:1024">
      <c r="A473" s="32"/>
      <c r="B473" s="32"/>
      <c r="C473" s="3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</row>
    <row r="474" spans="1:1024">
      <c r="A474" s="32"/>
      <c r="B474" s="32"/>
      <c r="C474" s="33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</row>
    <row r="475" spans="1:1024">
      <c r="A475" s="32"/>
      <c r="B475" s="32"/>
      <c r="C475" s="33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</row>
    <row r="476" spans="1:1024">
      <c r="A476" s="32"/>
      <c r="B476" s="32"/>
      <c r="C476" s="33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</row>
    <row r="477" spans="1:1024">
      <c r="A477" s="32"/>
      <c r="B477" s="32"/>
      <c r="C477" s="33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</row>
    <row r="478" spans="1:1024">
      <c r="A478" s="32"/>
      <c r="B478" s="32"/>
      <c r="C478" s="33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</row>
    <row r="479" spans="1:1024">
      <c r="A479" s="32"/>
      <c r="B479" s="32"/>
      <c r="C479" s="33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</row>
    <row r="480" spans="1:1024">
      <c r="A480" s="32"/>
      <c r="B480" s="32"/>
      <c r="C480" s="33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</row>
    <row r="481" spans="1:1024">
      <c r="A481" s="32"/>
      <c r="B481" s="32"/>
      <c r="C481" s="33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</row>
    <row r="482" spans="1:1024">
      <c r="A482" s="32"/>
      <c r="B482" s="32"/>
      <c r="C482" s="33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</row>
    <row r="483" spans="1:1024">
      <c r="A483" s="32"/>
      <c r="B483" s="32"/>
      <c r="C483" s="3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</row>
    <row r="484" spans="1:1024">
      <c r="A484" s="32"/>
      <c r="B484" s="32"/>
      <c r="C484" s="33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</row>
    <row r="485" spans="1:1024">
      <c r="A485" s="32"/>
      <c r="B485" s="32"/>
      <c r="C485" s="33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</row>
    <row r="486" spans="1:1024">
      <c r="A486" s="32"/>
      <c r="B486" s="32"/>
      <c r="C486" s="33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</row>
    <row r="487" spans="1:1024">
      <c r="A487" s="32"/>
      <c r="B487" s="32"/>
      <c r="C487" s="33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</row>
    <row r="488" spans="1:1024">
      <c r="A488" s="32"/>
      <c r="B488" s="32"/>
      <c r="C488" s="33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</row>
    <row r="489" spans="1:1024">
      <c r="A489" s="32"/>
      <c r="B489" s="32"/>
      <c r="C489" s="33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</row>
    <row r="490" spans="1:1024">
      <c r="A490" s="32"/>
      <c r="B490" s="32"/>
      <c r="C490" s="33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</row>
    <row r="491" spans="1:1024">
      <c r="A491" s="32"/>
      <c r="B491" s="32"/>
      <c r="C491" s="33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</row>
    <row r="492" spans="1:1024">
      <c r="A492" s="32"/>
      <c r="B492" s="32"/>
      <c r="C492" s="33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</row>
    <row r="493" spans="1:1024">
      <c r="A493" s="32"/>
      <c r="B493" s="32"/>
      <c r="C493" s="3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</row>
    <row r="494" spans="1:1024">
      <c r="A494" s="32"/>
      <c r="B494" s="32"/>
      <c r="C494" s="33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</row>
    <row r="495" spans="1:1024">
      <c r="A495" s="32"/>
      <c r="B495" s="32"/>
      <c r="C495" s="33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</row>
    <row r="496" spans="1:1024">
      <c r="A496" s="32"/>
      <c r="B496" s="32"/>
      <c r="C496" s="33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</row>
    <row r="497" spans="1:1024">
      <c r="A497" s="32"/>
      <c r="B497" s="32"/>
      <c r="C497" s="33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</row>
    <row r="498" spans="1:1024">
      <c r="A498" s="32"/>
      <c r="B498" s="32"/>
      <c r="C498" s="33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</row>
    <row r="499" spans="1:1024">
      <c r="A499" s="32"/>
      <c r="B499" s="32"/>
      <c r="C499" s="33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</row>
    <row r="500" spans="1:1024">
      <c r="A500" s="32"/>
      <c r="B500" s="32"/>
      <c r="C500" s="33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</row>
    <row r="501" spans="1:1024">
      <c r="A501" s="32"/>
      <c r="B501" s="32"/>
      <c r="C501" s="33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</row>
    <row r="502" spans="1:1024">
      <c r="A502" s="32"/>
      <c r="B502" s="32"/>
      <c r="C502" s="33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</row>
    <row r="503" spans="1:1024">
      <c r="A503" s="32"/>
      <c r="B503" s="32"/>
      <c r="C503" s="3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</row>
    <row r="504" spans="1:1024">
      <c r="A504" s="32"/>
      <c r="B504" s="32"/>
      <c r="C504" s="33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</row>
    <row r="505" spans="1:1024">
      <c r="A505" s="32"/>
      <c r="B505" s="32"/>
      <c r="C505" s="33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</row>
    <row r="506" spans="1:1024">
      <c r="A506" s="32"/>
      <c r="B506" s="32"/>
      <c r="C506" s="33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</row>
    <row r="507" spans="1:1024">
      <c r="A507" s="32"/>
      <c r="B507" s="32"/>
      <c r="C507" s="33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</row>
    <row r="508" spans="1:1024">
      <c r="A508" s="32"/>
      <c r="B508" s="32"/>
      <c r="C508" s="33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</row>
    <row r="509" spans="1:1024">
      <c r="A509" s="32"/>
      <c r="B509" s="32"/>
      <c r="C509" s="33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</row>
    <row r="510" spans="1:1024">
      <c r="A510" s="32"/>
      <c r="B510" s="32"/>
      <c r="C510" s="33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</row>
    <row r="511" spans="1:1024">
      <c r="A511" s="32"/>
      <c r="B511" s="32"/>
      <c r="C511" s="33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</row>
    <row r="512" spans="1:1024">
      <c r="A512" s="32"/>
      <c r="B512" s="32"/>
      <c r="C512" s="33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</row>
    <row r="513" spans="1:1024">
      <c r="A513" s="32"/>
      <c r="B513" s="32"/>
      <c r="C513" s="3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</row>
    <row r="514" spans="1:1024">
      <c r="A514" s="32"/>
      <c r="B514" s="32"/>
      <c r="C514" s="33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</row>
    <row r="515" spans="1:1024">
      <c r="A515" s="32"/>
      <c r="B515" s="32"/>
      <c r="C515" s="33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</row>
    <row r="516" spans="1:1024">
      <c r="A516" s="32"/>
      <c r="B516" s="32"/>
      <c r="C516" s="33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</row>
    <row r="517" spans="1:1024">
      <c r="A517" s="32"/>
      <c r="B517" s="32"/>
      <c r="C517" s="33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</row>
    <row r="518" spans="1:1024">
      <c r="A518" s="32"/>
      <c r="B518" s="32"/>
      <c r="C518" s="33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</row>
    <row r="519" spans="1:1024">
      <c r="A519" s="32"/>
      <c r="B519" s="32"/>
      <c r="C519" s="33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</row>
    <row r="520" spans="1:1024">
      <c r="A520" s="32"/>
      <c r="B520" s="32"/>
      <c r="C520" s="33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</row>
    <row r="521" spans="1:1024">
      <c r="A521" s="32"/>
      <c r="B521" s="32"/>
      <c r="C521" s="33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</row>
    <row r="522" spans="1:1024">
      <c r="A522" s="32"/>
      <c r="B522" s="32"/>
      <c r="C522" s="33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</row>
    <row r="523" spans="1:1024">
      <c r="A523" s="32"/>
      <c r="B523" s="32"/>
      <c r="C523" s="3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</row>
    <row r="524" spans="1:1024">
      <c r="A524" s="32"/>
      <c r="B524" s="32"/>
      <c r="C524" s="33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</row>
    <row r="525" spans="1:1024">
      <c r="A525" s="32"/>
      <c r="B525" s="32"/>
      <c r="C525" s="33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</row>
    <row r="526" spans="1:1024">
      <c r="A526" s="32"/>
      <c r="B526" s="32"/>
      <c r="C526" s="33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</row>
    <row r="527" spans="1:1024">
      <c r="A527" s="32"/>
      <c r="B527" s="32"/>
      <c r="C527" s="33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</row>
    <row r="528" spans="1:1024">
      <c r="A528" s="32"/>
      <c r="B528" s="32"/>
      <c r="C528" s="33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</row>
    <row r="529" spans="1:1024">
      <c r="A529" s="32"/>
      <c r="B529" s="32"/>
      <c r="C529" s="33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</row>
    <row r="530" spans="1:1024">
      <c r="A530" s="32"/>
      <c r="B530" s="32"/>
      <c r="C530" s="33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</row>
    <row r="531" spans="1:1024">
      <c r="A531" s="32"/>
      <c r="B531" s="32"/>
      <c r="C531" s="33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</row>
    <row r="532" spans="1:1024">
      <c r="A532" s="32"/>
      <c r="B532" s="32"/>
      <c r="C532" s="33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</row>
    <row r="533" spans="1:1024">
      <c r="A533" s="32"/>
      <c r="B533" s="32"/>
      <c r="C533" s="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</row>
    <row r="534" spans="1:1024">
      <c r="A534" s="32"/>
      <c r="B534" s="32"/>
      <c r="C534" s="33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</row>
    <row r="535" spans="1:1024">
      <c r="A535" s="32"/>
      <c r="B535" s="32"/>
      <c r="C535" s="33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</row>
    <row r="536" spans="1:1024">
      <c r="A536" s="32"/>
      <c r="B536" s="32"/>
      <c r="C536" s="33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</row>
    <row r="537" spans="1:1024">
      <c r="A537" s="32"/>
      <c r="B537" s="32"/>
      <c r="C537" s="33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</row>
    <row r="538" spans="1:1024">
      <c r="A538" s="32"/>
      <c r="B538" s="32"/>
      <c r="C538" s="33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</row>
    <row r="539" spans="1:1024">
      <c r="A539" s="32"/>
      <c r="B539" s="32"/>
      <c r="C539" s="33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</row>
    <row r="540" spans="1:1024">
      <c r="A540" s="32"/>
      <c r="B540" s="32"/>
      <c r="C540" s="33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</row>
    <row r="541" spans="1:1024">
      <c r="A541" s="32"/>
      <c r="B541" s="32"/>
      <c r="C541" s="33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</row>
    <row r="542" spans="1:1024">
      <c r="A542" s="32"/>
      <c r="B542" s="32"/>
      <c r="C542" s="33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</row>
    <row r="543" spans="1:1024">
      <c r="A543" s="32"/>
      <c r="B543" s="32"/>
      <c r="C543" s="3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</row>
    <row r="544" spans="1:1024">
      <c r="A544" s="32"/>
      <c r="B544" s="32"/>
      <c r="C544" s="33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</row>
    <row r="545" spans="1:1024">
      <c r="A545" s="32"/>
      <c r="B545" s="32"/>
      <c r="C545" s="33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</row>
    <row r="546" spans="1:1024">
      <c r="A546" s="32"/>
      <c r="B546" s="32"/>
      <c r="C546" s="33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</row>
    <row r="547" spans="1:1024">
      <c r="A547" s="32"/>
      <c r="B547" s="32"/>
      <c r="C547" s="33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</row>
    <row r="548" spans="1:1024">
      <c r="A548" s="32"/>
      <c r="B548" s="32"/>
      <c r="C548" s="33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</row>
    <row r="549" spans="1:1024">
      <c r="A549" s="32"/>
      <c r="B549" s="32"/>
      <c r="C549" s="33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</row>
    <row r="550" spans="1:1024">
      <c r="A550" s="32"/>
      <c r="B550" s="32"/>
      <c r="C550" s="33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</row>
    <row r="551" spans="1:1024">
      <c r="A551" s="32"/>
      <c r="B551" s="32"/>
      <c r="C551" s="33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</row>
    <row r="552" spans="1:1024">
      <c r="A552" s="32"/>
      <c r="B552" s="32"/>
      <c r="C552" s="33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</row>
    <row r="553" spans="1:1024">
      <c r="A553" s="32"/>
      <c r="B553" s="32"/>
      <c r="C553" s="3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</row>
    <row r="554" spans="1:1024">
      <c r="A554" s="32"/>
      <c r="B554" s="32"/>
      <c r="C554" s="33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</row>
    <row r="555" spans="1:1024">
      <c r="A555" s="32"/>
      <c r="B555" s="32"/>
      <c r="C555" s="33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</row>
    <row r="556" spans="1:1024">
      <c r="A556" s="32"/>
      <c r="B556" s="32"/>
      <c r="C556" s="33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</row>
    <row r="557" spans="1:1024">
      <c r="A557" s="32"/>
      <c r="B557" s="32"/>
      <c r="C557" s="33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</row>
    <row r="558" spans="1:1024">
      <c r="A558" s="32"/>
      <c r="B558" s="32"/>
      <c r="C558" s="33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</row>
    <row r="559" spans="1:1024">
      <c r="A559" s="32"/>
      <c r="B559" s="32"/>
      <c r="C559" s="33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</row>
    <row r="560" spans="1:1024">
      <c r="A560" s="32"/>
      <c r="B560" s="32"/>
      <c r="C560" s="33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</row>
    <row r="561" spans="1:1024">
      <c r="A561" s="32"/>
      <c r="B561" s="32"/>
      <c r="C561" s="33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</row>
    <row r="562" spans="1:1024">
      <c r="A562" s="32"/>
      <c r="B562" s="32"/>
      <c r="C562" s="33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</row>
    <row r="563" spans="1:1024">
      <c r="A563" s="32"/>
      <c r="B563" s="32"/>
      <c r="C563" s="3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</row>
    <row r="564" spans="1:1024">
      <c r="A564" s="32"/>
      <c r="B564" s="32"/>
      <c r="C564" s="33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</row>
    <row r="565" spans="1:1024">
      <c r="A565" s="32"/>
      <c r="B565" s="32"/>
      <c r="C565" s="33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</row>
    <row r="566" spans="1:1024">
      <c r="A566" s="32"/>
      <c r="B566" s="32"/>
      <c r="C566" s="33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</row>
    <row r="567" spans="1:1024">
      <c r="A567" s="32"/>
      <c r="B567" s="32"/>
      <c r="C567" s="33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</row>
    <row r="568" spans="1:1024">
      <c r="A568" s="32"/>
      <c r="B568" s="32"/>
      <c r="C568" s="33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</row>
    <row r="569" spans="1:1024">
      <c r="A569" s="32"/>
      <c r="B569" s="32"/>
      <c r="C569" s="33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</row>
    <row r="570" spans="1:1024">
      <c r="A570" s="32"/>
      <c r="B570" s="32"/>
      <c r="C570" s="33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</row>
    <row r="571" spans="1:1024">
      <c r="A571" s="32"/>
      <c r="B571" s="32"/>
      <c r="C571" s="33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</row>
    <row r="572" spans="1:1024">
      <c r="A572" s="32"/>
      <c r="B572" s="32"/>
      <c r="C572" s="33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</row>
    <row r="573" spans="1:1024">
      <c r="A573" s="32"/>
      <c r="B573" s="32"/>
      <c r="C573" s="3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</row>
    <row r="574" spans="1:1024">
      <c r="A574" s="32"/>
      <c r="B574" s="32"/>
      <c r="C574" s="33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</row>
    <row r="575" spans="1:1024">
      <c r="A575" s="32"/>
      <c r="B575" s="32"/>
      <c r="C575" s="33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</row>
    <row r="576" spans="1:1024">
      <c r="A576" s="32"/>
      <c r="B576" s="32"/>
      <c r="C576" s="33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</row>
    <row r="577" spans="1:1024">
      <c r="A577" s="32"/>
      <c r="B577" s="32"/>
      <c r="C577" s="33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</row>
    <row r="578" spans="1:1024">
      <c r="A578" s="32"/>
      <c r="B578" s="32"/>
      <c r="C578" s="33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</row>
    <row r="579" spans="1:1024">
      <c r="A579" s="32"/>
      <c r="B579" s="32"/>
      <c r="C579" s="33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</row>
    <row r="580" spans="1:1024">
      <c r="A580" s="32"/>
      <c r="B580" s="32"/>
      <c r="C580" s="33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</row>
    <row r="581" spans="1:1024">
      <c r="A581" s="32"/>
      <c r="B581" s="32"/>
      <c r="C581" s="33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</row>
    <row r="582" spans="1:1024">
      <c r="A582" s="32"/>
      <c r="B582" s="32"/>
      <c r="C582" s="33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</row>
    <row r="583" spans="1:1024">
      <c r="A583" s="32"/>
      <c r="B583" s="32"/>
      <c r="C583" s="3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</row>
    <row r="584" spans="1:1024">
      <c r="A584" s="32"/>
      <c r="B584" s="32"/>
      <c r="C584" s="33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</row>
    <row r="585" spans="1:1024">
      <c r="A585" s="32"/>
      <c r="B585" s="32"/>
      <c r="C585" s="33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</row>
    <row r="586" spans="1:1024">
      <c r="A586" s="32"/>
      <c r="B586" s="32"/>
      <c r="C586" s="33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</row>
    <row r="587" spans="1:1024">
      <c r="A587" s="32"/>
      <c r="B587" s="32"/>
      <c r="C587" s="33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</row>
    <row r="588" spans="1:1024">
      <c r="A588" s="32"/>
      <c r="B588" s="32"/>
      <c r="C588" s="33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</row>
    <row r="589" spans="1:1024">
      <c r="A589" s="32"/>
      <c r="B589" s="32"/>
      <c r="C589" s="33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</row>
    <row r="590" spans="1:1024">
      <c r="A590" s="32"/>
      <c r="B590" s="32"/>
      <c r="C590" s="33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</row>
    <row r="591" spans="1:1024">
      <c r="A591" s="32"/>
      <c r="B591" s="32"/>
      <c r="C591" s="33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</row>
    <row r="592" spans="1:1024">
      <c r="A592" s="32"/>
      <c r="B592" s="32"/>
      <c r="C592" s="33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</row>
    <row r="593" spans="1:1024">
      <c r="A593" s="32"/>
      <c r="B593" s="32"/>
      <c r="C593" s="3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</row>
    <row r="594" spans="1:1024">
      <c r="A594" s="32"/>
      <c r="B594" s="32"/>
      <c r="C594" s="33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</row>
    <row r="595" spans="1:1024">
      <c r="A595" s="32"/>
      <c r="B595" s="32"/>
      <c r="C595" s="33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</row>
    <row r="596" spans="1:1024">
      <c r="A596" s="32"/>
      <c r="B596" s="32"/>
      <c r="C596" s="33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</row>
    <row r="597" spans="1:1024">
      <c r="A597" s="32"/>
      <c r="B597" s="32"/>
      <c r="C597" s="33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</row>
    <row r="598" spans="1:1024">
      <c r="A598" s="32"/>
      <c r="B598" s="32"/>
      <c r="C598" s="33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</row>
    <row r="599" spans="1:1024">
      <c r="A599" s="32"/>
      <c r="B599" s="32"/>
      <c r="C599" s="33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</row>
  </sheetData>
  <mergeCells count="9">
    <mergeCell ref="C11:E11"/>
    <mergeCell ref="K11:L11"/>
    <mergeCell ref="K12:L12"/>
    <mergeCell ref="C1:E3"/>
    <mergeCell ref="C5:E7"/>
    <mergeCell ref="A8:E8"/>
    <mergeCell ref="K10:L10"/>
    <mergeCell ref="A9:E9"/>
    <mergeCell ref="A10:E10"/>
  </mergeCells>
  <hyperlinks>
    <hyperlink ref="B17" r:id="rId1" display="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"/>
    <hyperlink ref="B18" r:id="rId2"/>
  </hyperlinks>
  <pageMargins left="0.35416666666666702" right="0.118055555555556" top="0.22986111111111099" bottom="0.20138888888888901" header="0.511811023622047" footer="0.511811023622047"/>
  <pageSetup paperSize="9" scale="75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12</TotalTime>
  <Application>LibreOffice/7.2.1.2$Windows_X86_64 LibreOffice_project/87b77fad49947c1441b67c559c339af8f3517e22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Лист2</vt:lpstr>
      <vt:lpstr>Лист2!Область_печати</vt:lpstr>
    </vt:vector>
  </TitlesOfParts>
  <Company>APK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Vlasova_NV</dc:creator>
  <cp:lastModifiedBy>user</cp:lastModifiedBy>
  <cp:revision>12</cp:revision>
  <cp:lastPrinted>2023-01-19T06:38:25Z</cp:lastPrinted>
  <dcterms:created xsi:type="dcterms:W3CDTF">2005-08-18T04:46:17Z</dcterms:created>
  <dcterms:modified xsi:type="dcterms:W3CDTF">2023-03-23T01:45:01Z</dcterms:modified>
  <dc:language>ru-RU</dc:language>
</cp:coreProperties>
</file>