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Документ!$A$5:$W$577</definedName>
    <definedName function="false" hidden="false" localSheetId="0" name="_xlnm.Print_Titles" vbProcedure="false">Документ!$9:$9</definedName>
    <definedName function="false" hidden="true" localSheetId="0" name="_xlnm._FilterDatabase" vbProcedure="false">Документ!$A$9:$W$538</definedName>
    <definedName function="false" hidden="false" localSheetId="0" name="_xlnm.Print_Area" vbProcedure="false">Документ!$A$1:$W$579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<sst xmlns="http://schemas.openxmlformats.org/spreadsheetml/2006/main" count="3194" uniqueCount="539">
  <si>
    <t xml:space="preserve">Приложение 3 к  решению Думы Лазовского муниципального округа
 от 29.03.2023 г. №  381-МПА</t>
  </si>
  <si>
    <t xml:space="preserve">(Приложение 6 к  решению Думы Лазовского муниципального округа
 от 21.12.2022 г. № 355-МПА)
</t>
  </si>
  <si>
    <t xml:space="preserve">Распределение  бюджетных ассигнований из бюджета  Лазовского муниципального округа на 2023 год и плановый период 2024 и 2025  годов в ведомственной структуре расходов   Лазовского муниципального округа </t>
  </si>
  <si>
    <t xml:space="preserve">(в рублях)</t>
  </si>
  <si>
    <t xml:space="preserve"> </t>
  </si>
  <si>
    <t xml:space="preserve">Наименование расходов</t>
  </si>
  <si>
    <t xml:space="preserve">код главного 
распоря-дителя</t>
  </si>
  <si>
    <t xml:space="preserve">код ве-домст-ва</t>
  </si>
  <si>
    <t xml:space="preserve">код раз-дела</t>
  </si>
  <si>
    <t xml:space="preserve">код под-раз-дела</t>
  </si>
  <si>
    <t xml:space="preserve">код целевой статьи</t>
  </si>
  <si>
    <t xml:space="preserve">код вида
рас-ходов</t>
  </si>
  <si>
    <t xml:space="preserve">Сумма на 2023 год</t>
  </si>
  <si>
    <t xml:space="preserve">Сумма на 2024 год</t>
  </si>
  <si>
    <t xml:space="preserve">Сумма на 2025 год</t>
  </si>
  <si>
    <t xml:space="preserve">АДМИНИСТРАЦИЯ ЛАЗОВСКОГО МУНИЦИПАЛЬНОГО ОКРУГА ПРИМОРСКОГО КРАЯ</t>
  </si>
  <si>
    <t xml:space="preserve">00</t>
  </si>
  <si>
    <t xml:space="preserve">0000000000</t>
  </si>
  <si>
    <t xml:space="preserve">000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</si>
  <si>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</si>
  <si>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</si>
  <si>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</si>
  <si>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</si>
  <si>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Непрограммные направления деятельности органов местного самоуправления</t>
  </si>
  <si>
    <t xml:space="preserve">9999900000</t>
  </si>
  <si>
    <t xml:space="preserve">Глава Лазовского муниципального округа</t>
  </si>
  <si>
    <t xml:space="preserve">Фонд оплаты труда государственных (муниципальных) органов</t>
  </si>
  <si>
    <t xml:space="preserve"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</si>
  <si>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</si>
  <si>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</si>
  <si>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</si>
  <si>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</si>
  <si>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Основное мероприятие " «Финансирование расходов на содержание органов местного самоуправления»   </t>
  </si>
  <si>
    <t xml:space="preserve">0220100000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</si>
  <si>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</si>
  <si>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0220102040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</si>
  <si>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</si>
  <si>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</si>
  <si>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Прочая закупка товаров, работ и услуг</t>
  </si>
  <si>
    <t xml:space="preserve">244</t>
  </si>
  <si>
    <t xml:space="preserve">Уплата налога на имущество организаций и земельного налога</t>
  </si>
  <si>
    <t xml:space="preserve">851</t>
  </si>
  <si>
    <t xml:space="preserve">Уплата прочих налогов, сборов</t>
  </si>
  <si>
    <t xml:space="preserve">852</t>
  </si>
  <si>
    <t xml:space="preserve">Уплата иных платежей</t>
  </si>
  <si>
    <t xml:space="preserve">853</t>
  </si>
  <si>
    <t xml:space="preserve">Судебная система</t>
  </si>
  <si>
    <t xml:space="preserve">05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</si>
  <si>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</si>
  <si>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</si>
  <si>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Резервные фонды</t>
  </si>
  <si>
    <t xml:space="preserve">11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</si>
  <si>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</si>
  <si>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</si>
  <si>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Резервные средства</t>
  </si>
  <si>
    <t xml:space="preserve">870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</si>
  <si>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</si>
  <si>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</si>
  <si>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Другие общегосударственные вопросы</t>
  </si>
  <si>
    <t xml:space="preserve">13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</si>
  <si>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</si>
  <si>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</si>
  <si>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</si>
  <si>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</si>
  <si>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Основные мероприятия «Финансирование расходов на содержание органов местного самоуправления»     </t>
  </si>
  <si>
    <t xml:space="preserve">Расходы на выплату гражданам пособий, компенсаций и иных социальных выплат, не отнесенных к публичным нормативным обязательствам</t>
  </si>
  <si>
    <t xml:space="preserve">Основные мероприятия «Представительские расходы»</t>
  </si>
  <si>
    <t xml:space="preserve">0220200000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</si>
  <si>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</si>
  <si>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0220220010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</si>
  <si>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</si>
  <si>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</si>
  <si>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</si>
  <si>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</si>
  <si>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</si>
  <si>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</si>
  <si>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</si>
  <si>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</si>
  <si>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Основное мероприятие "</t>
  </si>
  <si>
    <t xml:space="preserve">0250200000</t>
  </si>
  <si>
    <t xml:space="preserve">Мероприятия по охране труда</t>
  </si>
  <si>
    <t xml:space="preserve">0250220050</t>
  </si>
  <si>
    <t xml:space="preserve">Обеспечение деятельности  административной комиссии</t>
  </si>
  <si>
    <t xml:space="preserve">0260193000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</si>
  <si>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</si>
  <si>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</si>
  <si>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</si>
  <si>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</si>
  <si>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</si>
  <si>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</si>
  <si>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</si>
  <si>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</si>
  <si>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</si>
  <si>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</si>
  <si>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</si>
  <si>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</si>
  <si>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</si>
  <si>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</si>
  <si>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</si>
  <si>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</si>
  <si>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</si>
  <si>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</si>
  <si>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"Проведение оценки рыночной стоимости муниципального имущества"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</si>
  <si>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</si>
  <si>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</si>
  <si>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</si>
  <si>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</si>
  <si>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</si>
  <si>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</si>
  <si>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</si>
  <si>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Закупка энергетических ресурсов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</si>
  <si>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</si>
  <si>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</si>
  <si>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</si>
  <si>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</si>
  <si>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</si>
  <si>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</si>
  <si>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</si>
  <si>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</si>
  <si>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Основное мероприятие "Предоставление мер социальной поддержки»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</si>
  <si>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</si>
  <si>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</si>
  <si>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07401M0820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</si>
  <si>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</si>
  <si>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</si>
  <si>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Выполнение работ по ремонту, реставрации памятников </t>
  </si>
  <si>
    <t xml:space="preserve">0810120020</t>
  </si>
  <si>
    <t xml:space="preserve">Мероприятия по благоустройству и озеленению памятников ВОВ</t>
  </si>
  <si>
    <t xml:space="preserve">0810120021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</si>
  <si>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</si>
  <si>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</si>
  <si>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</si>
  <si>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</si>
  <si>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</si>
  <si>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</si>
  <si>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</si>
  <si>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</si>
  <si>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Расходы, связанные с исполнением решений,принятых судебными органами</t>
  </si>
  <si>
    <t xml:space="preserve">9999920080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</si>
  <si>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</si>
  <si>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</si>
  <si>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Расходы, связанные с подготовкой и проведением выборов</t>
  </si>
  <si>
    <t xml:space="preserve">9999920075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</si>
  <si>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</si>
  <si>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</si>
  <si>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</si>
  <si>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Субвенции на осуществление первичного воинского учета на территориях. где отсутствуют военные комиссариаты</t>
  </si>
  <si>
    <t xml:space="preserve">9999951180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</si>
  <si>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</si>
  <si>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</si>
  <si>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</si>
  <si>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Основное мероприятие "Обеспечение пожарной безопасности на территории Лазовского муниципального округа"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</si>
  <si>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</si>
  <si>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</si>
  <si>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</si>
  <si>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</si>
  <si>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</si>
  <si>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</si>
  <si>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</si>
  <si>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</si>
  <si>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</si>
  <si>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</si>
  <si>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</si>
  <si>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НАЦИОНАЛЬНАЯ ЭКОНОМИКА</t>
  </si>
  <si>
    <t xml:space="preserve">Сельское хозяйство и рыболовство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</si>
  <si>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</si>
  <si>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</si>
  <si>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</si>
  <si>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9999941030</t>
  </si>
  <si>
    <t xml:space="preserve">Транспорт</t>
  </si>
  <si>
    <t xml:space="preserve">08</t>
  </si>
  <si>
    <t xml:space="preserve">Субвенции, передаваемые органам местного самоуправления городских округов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</si>
  <si>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</si>
  <si>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Дорожное хозяйство (дорожные фонды)</t>
  </si>
  <si>
    <t xml:space="preserve">09</t>
  </si>
  <si>
    <t xml:space="preserve">Основное мероприятие «Содействие развитию автомобильных дорог общего пользования»</t>
  </si>
  <si>
    <t xml:space="preserve">Содержание и ремонт автомобильных дорог и искусственных сооружений п.Преображение</t>
  </si>
  <si>
    <t xml:space="preserve">Содержание и ремонт автомобильных дорог и искусственных сооружений сельских территорий</t>
  </si>
  <si>
    <t xml:space="preserve">Проектирование и проверка проектно-сметной документации автомобильных дорог</t>
  </si>
  <si>
    <t xml:space="preserve">Диагностика и паспортизация дорог общего пользования</t>
  </si>
  <si>
    <t xml:space="preserve">Средства местного бюджета на капитальный ремонт и ремонт автомобильных дорог общего пользования населенных пунктов за счет дорожного фонда Лазовского округа в рамках софинансирования краевого бюджета</t>
  </si>
  <si>
    <t xml:space="preserve">13001S2390</t>
  </si>
  <si>
    <t xml:space="preserve">Другие вопросы в области национальной экономики</t>
  </si>
  <si>
    <t xml:space="preserve">12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</si>
  <si>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</si>
  <si>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1600100000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</si>
  <si>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</si>
  <si>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1600140010</t>
  </si>
  <si>
    <t xml:space="preserve">Субсидии на финансовое обеспечение  затрат в связи с производством товаров (реализацией товаров, выполнением работ, оказанием услуг</t>
  </si>
  <si>
    <t xml:space="preserve">ЖИЛИЩНО-КОММУНАЛЬНОЕ ХОЗЯЙСТВО</t>
  </si>
  <si>
    <t xml:space="preserve">Жилищное хозяйство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</si>
  <si>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</si>
  <si>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</si>
  <si>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</si>
  <si>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</si>
  <si>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</si>
  <si>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</si>
  <si>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</si>
  <si>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</si>
  <si>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</si>
  <si>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</si>
  <si>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</si>
  <si>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</si>
  <si>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Коммунальное хозяйство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</si>
  <si>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</si>
  <si>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</si>
  <si>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Закупка товаров, работ, услуг в целях капитального ремонта государственного </t>
  </si>
  <si>
    <t xml:space="preserve">Проектирование и проверка проектно-сметной документации</t>
  </si>
  <si>
    <t xml:space="preserve">0720127010</t>
  </si>
  <si>
    <t xml:space="preserve">Закупка товаров, работ, услуг в целях капитального ремонта государственного (муниципального) имущества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</si>
  <si>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</si>
  <si>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</si>
  <si>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</si>
  <si>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</si>
  <si>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</si>
  <si>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</si>
  <si>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</si>
  <si>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</si>
  <si>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</si>
  <si>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Благоустройство</t>
  </si>
  <si>
    <t xml:space="preserve">Мероприятия подпрограммы "Благоустройство территорий, детских и спортивных площадок Лазовского муниципального округа на 2021-2025 годы"</t>
  </si>
  <si>
    <t xml:space="preserve">1420100000</t>
  </si>
  <si>
    <t xml:space="preserve">Мероприятия  на реализацию проектов инициативного бюджетирования по направлению "Твой проект" </t>
  </si>
  <si>
    <t xml:space="preserve">1420192360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</si>
  <si>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</si>
  <si>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14201S2360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</si>
  <si>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</si>
  <si>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</si>
  <si>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</si>
  <si>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</si>
  <si>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Основное мероприятие "Исполнение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</si>
  <si>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</si>
  <si>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</si>
  <si>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</si>
  <si>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</si>
  <si>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</si>
  <si>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</si>
  <si>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</si>
  <si>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Ликвидация несанкционированных свалок на территории Лазовского муниципального округа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</si>
  <si>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</si>
  <si>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</si>
  <si>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</si>
  <si>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Устройство, содержание и ремонт сетей ливневой канализации</t>
  </si>
  <si>
    <t xml:space="preserve">0730123080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</si>
  <si>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</si>
  <si>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</si>
  <si>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</si>
  <si>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</si>
  <si>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</si>
  <si>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Выполнение работ по благоустройству и содержанию общественных территорий, дворовых территорий многоквартирных домов, детских и спортивных площадок</t>
  </si>
  <si>
    <t xml:space="preserve">0730227022</t>
  </si>
  <si>
    <t xml:space="preserve">Муниципальный проект "Мы вместе.Планируем бюджет"</t>
  </si>
  <si>
    <t xml:space="preserve">0730220112</t>
  </si>
  <si>
    <t xml:space="preserve">ОБРАЗОВАНИЕ</t>
  </si>
  <si>
    <t xml:space="preserve">07</t>
  </si>
  <si>
    <t xml:space="preserve">Основное мероприятие "Обеспечение деятельности по опеке и попечительству"</t>
  </si>
  <si>
    <t xml:space="preserve">0340100000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</si>
  <si>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</si>
  <si>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</si>
  <si>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СОЦИАЛЬНАЯ ПОЛИТИКА</t>
  </si>
  <si>
    <t xml:space="preserve">Пенсионное обеспечение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</si>
  <si>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</si>
  <si>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</si>
  <si>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</si>
  <si>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</si>
  <si>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Иные пенсии, социальные доплаты к пенсиям</t>
  </si>
  <si>
    <t xml:space="preserve">312</t>
  </si>
  <si>
    <t xml:space="preserve">Социальное обеспечение населения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</si>
  <si>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</si>
  <si>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</si>
  <si>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</si>
  <si>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Субсидии гражданам на приобретение жилья</t>
  </si>
  <si>
    <t xml:space="preserve">322</t>
  </si>
  <si>
    <t xml:space="preserve">Отдельное мероприятие "Повышение уровня и качества жизни"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</si>
  <si>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</si>
  <si>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</si>
  <si>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</si>
  <si>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</si>
  <si>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</si>
  <si>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</si>
  <si>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</si>
  <si>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</si>
  <si>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</si>
  <si>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</si>
  <si>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</si>
  <si>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Охрана семьи и детства</t>
  </si>
  <si>
    <t xml:space="preserve">0340200000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</si>
  <si>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</si>
  <si>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</si>
  <si>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Основное мероприятие "Выполнение обязательств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</si>
  <si>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</si>
  <si>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</si>
  <si>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412</t>
  </si>
  <si>
    <t xml:space="preserve">07401М0820</t>
  </si>
  <si>
    <t xml:space="preserve">СРЕДСТВА МАССОВОЙ ИНФОРМАЦИИ</t>
  </si>
  <si>
    <t xml:space="preserve">Периодическая печать и издательства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</si>
  <si>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</si>
  <si>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</si>
  <si>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</si>
  <si>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</si>
  <si>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</si>
  <si>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</si>
  <si>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УПРАВЛЕНИЕ ОБРАЗОВАНИЯ АДМИНИСТРАЦИИ ЛАЗОВСКОГО МУНИЦИПАЛЬНОГО ОКРУГА ПРИМОРСКОГО КРАЯ</t>
  </si>
  <si>
    <t xml:space="preserve">822</t>
  </si>
  <si>
    <t xml:space="preserve">Дошкольное образование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</si>
  <si>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</si>
  <si>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</si>
  <si>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</si>
  <si>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</si>
  <si>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</si>
  <si>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Расходы на приобретение коммунальных услуг</t>
  </si>
  <si>
    <t xml:space="preserve">0310101601</t>
  </si>
  <si>
    <t xml:space="preserve">0310120050</t>
  </si>
  <si>
    <t xml:space="preserve">Субсидии бюджетным учреждениям на иные цели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</si>
  <si>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</si>
  <si>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</si>
  <si>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</si>
  <si>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</si>
  <si>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</si>
  <si>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</si>
  <si>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</si>
  <si>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</si>
  <si>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</si>
  <si>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</si>
  <si>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</si>
  <si>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</si>
  <si>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Общее образование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</si>
  <si>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</si>
  <si>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</si>
  <si>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</si>
  <si>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</si>
  <si>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</si>
  <si>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</si>
  <si>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</si>
  <si>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</si>
  <si>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</si>
  <si>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</si>
  <si>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</si>
  <si>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</si>
  <si>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Федеральный проект "Патриотическое воспитание граждан Российской Федерации"</t>
  </si>
  <si>
    <t xml:space="preserve">032ЕВ00000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</si>
  <si>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</si>
  <si>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032ЕВ51790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</si>
  <si>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</si>
  <si>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</si>
  <si>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</si>
  <si>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Создание центров образования естественно-научной и технологической направленностей «Точка Роста»</t>
  </si>
  <si>
    <t xml:space="preserve">0320211602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</si>
  <si>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</si>
  <si>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</si>
  <si>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612</t>
  </si>
  <si>
    <t xml:space="preserve">Расходы образовательных организаций на строительство, реконструкцию и приобретение зданий муниципальных общеобразовательных зданий, в рамках софинансирования краевого бюджета</t>
  </si>
  <si>
    <t xml:space="preserve">03202S2040</t>
  </si>
  <si>
    <t xml:space="preserve">Федеральный проект "Успех каждого ребенка"</t>
  </si>
  <si>
    <t xml:space="preserve">032Е200000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</si>
  <si>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</si>
  <si>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032Е250980</t>
  </si>
  <si>
    <t xml:space="preserve">Расходы образовательных организаций на обновление МТБ для организации учебно-исследовательской, научно-практической, творческой деятельности, занятий физической культурой и спортом, в рамках софинансирования краевого бюджета</t>
  </si>
  <si>
    <t xml:space="preserve">032E2S0980</t>
  </si>
  <si>
    <t xml:space="preserve">Основные мероприятия «Трудоустройство несовершеннолетних»</t>
  </si>
  <si>
    <t xml:space="preserve">0240200000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</si>
  <si>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</si>
  <si>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</si>
  <si>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</si>
  <si>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</si>
  <si>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</si>
  <si>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</si>
  <si>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</si>
  <si>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03301R3040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</si>
  <si>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</si>
  <si>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</si>
  <si>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</si>
  <si>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</si>
  <si>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t xml:space="preserve">Дополнительное образование детей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</si>
  <si>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</si>
  <si>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</si>
  <si>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</si>
  <si>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</si>
  <si>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Обеспечение персонифицированного финансирования дополнительного образования детей</t>
  </si>
  <si>
    <t xml:space="preserve">0320325095</t>
  </si>
  <si>
    <t xml:space="preserve">Гранты в формате субсидии бюджетным учреждения</t>
  </si>
  <si>
    <t xml:space="preserve">Методический опрный центр дополнительного образования</t>
  </si>
  <si>
    <t xml:space="preserve">0320325010</t>
  </si>
  <si>
    <t xml:space="preserve">Фонд оплаты труда учреждений</t>
  </si>
  <si>
    <t xml:space="preserve">111</t>
  </si>
  <si>
    <t xml:space="preserve">Иные выплаты персоналу учреждений, за исключением фонда оплаты труда</t>
  </si>
  <si>
    <t xml:space="preserve">112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</si>
  <si>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</si>
  <si>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</si>
  <si>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Молодежная политика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</si>
  <si>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</si>
  <si>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</si>
  <si>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</si>
  <si>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</si>
  <si>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</si>
  <si>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</si>
  <si>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</si>
  <si>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</si>
  <si>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</si>
  <si>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Выплата степендии главы Лазовского муниципального округа</t>
  </si>
  <si>
    <t xml:space="preserve">0320620200</t>
  </si>
  <si>
    <t xml:space="preserve">Стипендии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</si>
  <si>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</si>
  <si>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</si>
  <si>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Мероприятия культурно-патриотической направленности</t>
  </si>
  <si>
    <t xml:space="preserve">0820120185</t>
  </si>
  <si>
    <t xml:space="preserve">Другие вопросы в области образования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</si>
  <si>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</si>
  <si>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</si>
  <si>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</si>
  <si>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</si>
  <si>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</si>
  <si>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247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</si>
  <si>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</si>
  <si>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</si>
  <si>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</si>
  <si>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</si>
  <si>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Федеральный проект "Современная школа"</t>
  </si>
  <si>
    <t xml:space="preserve">032E100000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</si>
  <si>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</si>
  <si>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032E1193140</t>
  </si>
  <si>
    <t xml:space="preserve">032E193140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</si>
  <si>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</si>
  <si>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</si>
  <si>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</si>
  <si>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</si>
  <si>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</si>
  <si>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МУНИЦИПАЛЬНОЕ КАЗЕННОЕ УЧРЕЖДЕНИЕ "ЦЕНТР КУЛЬТУРЫ, СПОРТА, ТУРИЗМА И МОЛОДЕЖНОЙ ПОЛИТИКИ ЛАЗОВСКОГО МУНИЦИПАЛЬНОГО ОКРУГА" ПРИМОРСКОГО КРАЯ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</si>
  <si>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</si>
  <si>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</si>
  <si>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Основное мероприятие "Создание условий для физической активности населения"</t>
  </si>
  <si>
    <t xml:space="preserve">Создание условий для физической активности населения</t>
  </si>
  <si>
    <t xml:space="preserve">Организация и проведения празднования памятных дат военной истории Отечества 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</si>
  <si>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</si>
  <si>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</si>
  <si>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</si>
  <si>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</si>
  <si>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</si>
  <si>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</si>
  <si>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</si>
  <si>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</si>
  <si>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</si>
  <si>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0940400600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</si>
  <si>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</si>
  <si>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</si>
  <si>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</si>
  <si>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</si>
  <si>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Проведение мероприятий для детей и молодежи</t>
  </si>
  <si>
    <t xml:space="preserve">0820120110</t>
  </si>
  <si>
    <t xml:space="preserve">Поддержка молодежных общественных объединений</t>
  </si>
  <si>
    <t xml:space="preserve">0820120105</t>
  </si>
  <si>
    <t xml:space="preserve">Организация выездных мероприятий</t>
  </si>
  <si>
    <t xml:space="preserve">0820120180</t>
  </si>
  <si>
    <t xml:space="preserve">КУЛЬТУРА, КИНЕМАТОГРАФИЯ</t>
  </si>
  <si>
    <t xml:space="preserve">Культура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</si>
  <si>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</si>
  <si>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</si>
  <si>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</si>
  <si>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</si>
  <si>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0920101600</t>
  </si>
  <si>
    <t xml:space="preserve">0920101601</t>
  </si>
  <si>
    <t xml:space="preserve">0920120100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</si>
  <si>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</si>
  <si>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</si>
  <si>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</si>
  <si>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</si>
  <si>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</si>
  <si>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</si>
  <si>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</si>
  <si>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</si>
  <si>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0940120050</t>
  </si>
  <si>
    <t xml:space="preserve">Мероприятия по информатизации муниципальных учреждений</t>
  </si>
  <si>
    <t xml:space="preserve">0940124060</t>
  </si>
  <si>
    <t xml:space="preserve">0940120060</t>
  </si>
  <si>
    <t xml:space="preserve">Основное мероприятие "Развитие инфраструктуры учреждений культуры"</t>
  </si>
  <si>
    <t xml:space="preserve">0940200000</t>
  </si>
  <si>
    <t xml:space="preserve">0940227010</t>
  </si>
  <si>
    <t xml:space="preserve">0940292360</t>
  </si>
  <si>
    <t xml:space="preserve">09402S2360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</si>
  <si>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</si>
  <si>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09402L4670</t>
  </si>
  <si>
    <t xml:space="preserve">Расходы на  развития и укрепления материально-технической базы домов культуры в населенных пунктах с числом жителей до 50 тысяч человек, в рамках софинансирования краевого бюджета</t>
  </si>
  <si>
    <t xml:space="preserve">ФИЗИЧЕСКАЯ КУЛЬТУРА И СПОРТ</t>
  </si>
  <si>
    <t xml:space="preserve">Физическая культура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</si>
  <si>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</si>
  <si>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</si>
  <si>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</si>
  <si>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</si>
  <si>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</si>
  <si>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</si>
  <si>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</si>
  <si>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</si>
  <si>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Массовый спорт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</si>
  <si>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</si>
  <si>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</si>
  <si>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</si>
  <si>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</si>
  <si>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</si>
  <si>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</si>
  <si>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спорта, в рамках софинансирования краевого бюджета</t>
  </si>
  <si>
    <t xml:space="preserve">093P5S2230</t>
  </si>
  <si>
    <t xml:space="preserve">Оснащение объектов спортивной инфраструктуры спортивно-технологическим оборудованием</t>
  </si>
  <si>
    <t xml:space="preserve">093P552280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</si>
  <si>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</si>
  <si>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</si>
  <si>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Развитие спортивной инфраструктуры</t>
  </si>
  <si>
    <t xml:space="preserve">0930220122</t>
  </si>
  <si>
    <t xml:space="preserve">Подготовка оснований для объектов спортивной инфраструктуры</t>
  </si>
  <si>
    <t xml:space="preserve">0930220123</t>
  </si>
  <si>
    <t xml:space="preserve">Содержание и ремонт спортивных объектов</t>
  </si>
  <si>
    <t xml:space="preserve">0930220121</t>
  </si>
  <si>
    <t xml:space="preserve">0930100000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</si>
  <si>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</si>
  <si>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</si>
  <si>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ФИНАНСОВО-ЭКОНОМИЧЕСКОЕ УПРАВЛЕНИЕ АДМИНИСТРАЦИИ ЛАЗОВСКОГО МУНИЦИПАЛЬНОГО ОКРУГА ПРИМОРСКОГО КРАЯ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</si>
  <si>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</si>
  <si>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</si>
  <si>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</si>
  <si>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</si>
  <si>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</si>
  <si>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Разработка стратегии социально-экономического развития Лазовского муниципального округа</t>
  </si>
  <si>
    <t xml:space="preserve">9999940005</t>
  </si>
  <si>
    <t xml:space="preserve">Мероприятия направленные на поддержку малого и среднего предпринимательства</t>
  </si>
  <si>
    <t xml:space="preserve">1600140020</t>
  </si>
  <si>
    <t xml:space="preserve">ДУМА ЛАЗОВСКОГО МУНИЦИПАЛЬНОГО ОКРУГА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</si>
  <si>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</si>
  <si>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Депутаты Думы</t>
  </si>
  <si>
    <t xml:space="preserve">КОНТРОЛЬНО-СЧЁТНЫЙ ОРГАН  ЛАЗОВСКОГО МУНИЦИПАЛЬНОГО ОКРУГА - КОНТРОЛЬНО-СЧЁТНАЯ ПАЛАТА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</si>
  <si>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</si>
  <si>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МУНИЦИПАЛЬНОЕ УЧРЕЖДЕНИЕ "ХОЗЯЙСТВЕННОЕ УПРАВЛЕНИЕ  АДМИНИСТРАЦИИ ЛАЗОВСКОГО МУНИЦИПАЛЬНОГО ОКРУГА"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</si>
  <si>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</si>
  <si>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</si>
  <si>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0270100600</t>
  </si>
  <si>
    <t xml:space="preserve">0270100601</t>
  </si>
  <si>
    <t xml:space="preserve">Основное мероприятие "Содержание муниципального имущества и материально-техническое обеспечение деятельности администрации Лазовского муниципального округа"»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</si>
  <si>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</si>
  <si>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</si>
  <si>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</si>
  <si>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Всего расходов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</si>
</sst>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0"/>
    <numFmt numFmtId="167" formatCode="@"/>
    <numFmt numFmtId="168" formatCode="00"/>
    <numFmt numFmtId="169" formatCode="000"/>
    <numFmt numFmtId="170" formatCode="0.00000"/>
  </numFmts>
  <fonts count="16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12"/>
      <name val="Calibri"/>
      <family val="2"/>
      <charset val="1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3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7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6" fillId="0" borderId="0" xfId="2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30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4" fontId="7" fillId="0" borderId="0" xfId="30" applyFont="fals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36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7" applyFont="false" applyBorder="false" applyAlignment="false" applyProtection="true">
      <alignment horizontal="center" vertical="center" textRotation="0" wrapText="true" indent="0" shrinkToFit="false"/>
      <protection locked="true" hidden="false"/>
    </xf>
    <xf numFmtId="166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6" fillId="3" borderId="1" xfId="35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7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9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1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5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false" applyBorder="false" applyAlignment="true" applyProtection="true">
      <alignment horizontal="center" vertical="top" textRotation="0" wrapText="true" indent="0" shrinkToFit="true"/>
      <protection locked="true" hidden="false"/>
    </xf>
    <xf numFmtId="166" fontId="7" fillId="0" borderId="5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4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3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7" fontId="6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9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9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6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6" fillId="0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35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5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1" fillId="3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0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1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38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8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8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8" xfId="43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2" xfId="27" applyFont="true" applyBorder="true" applyAlignment="false" applyProtection="true">
      <alignment horizontal="center" vertical="center" textRotation="0" wrapText="true" indent="0" shrinkToFit="false"/>
      <protection locked="true" hidden="false"/>
    </xf>
    <xf numFmtId="166" fontId="6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true" applyAlignment="false" applyProtection="true">
      <alignment horizontal="right" vertical="top" textRotation="0" wrapText="false" indent="0" shrinkToFit="tru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Обычный 2" xfId="49"/>
    <cellStyle name="Обычный 3" xfId="50"/>
    <cellStyle name="Обычный 4" xfId="51"/>
  </cellStyles>
  <dxfs count="3">
    <dxf>
      <fill>
        <patternFill patternType="solid">
          <bgColor rgb="FF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B1048576"/>
  <sheetViews>
    <sheetView showFormulas="false" showGridLines="true" showRowColHeaders="true" showZeros="true" rightToLeft="false" tabSelected="true" showOutlineSymbols="true" defaultGridColor="true" view="normal" topLeftCell="A570" colorId="64" zoomScale="100" zoomScaleNormal="100" zoomScalePageLayoutView="100" workbookViewId="0">
      <selection pane="topLeft" activeCell="Z461" activeCellId="0" sqref="Z461"/>
    </sheetView>
  </sheetViews>
  <sheetFormatPr defaultColWidth="9.13671875" defaultRowHeight="15" zeroHeight="false" outlineLevelRow="4" outlineLevelCol="0"/>
  <cols>
    <col collapsed="false" customWidth="true" hidden="false" outlineLevel="0" max="1" min="1" style="1" width="45.14"/>
    <col collapsed="false" customWidth="false" hidden="true" outlineLevel="0" max="2" min="2" style="1" width="9.13"/>
    <col collapsed="false" customWidth="false" hidden="false" outlineLevel="0" max="3" min="3" style="1" width="9.13"/>
    <col collapsed="false" customWidth="true" hidden="false" outlineLevel="0" max="4" min="4" style="1" width="5.7"/>
    <col collapsed="false" customWidth="true" hidden="false" outlineLevel="0" max="5" min="5" style="1" width="5.43"/>
    <col collapsed="false" customWidth="true" hidden="false" outlineLevel="0" max="6" min="6" style="1" width="13.7"/>
    <col collapsed="false" customWidth="true" hidden="false" outlineLevel="0" max="7" min="7" style="1" width="6.57"/>
    <col collapsed="false" customWidth="false" hidden="true" outlineLevel="0" max="14" min="8" style="1" width="9.13"/>
    <col collapsed="false" customWidth="true" hidden="false" outlineLevel="0" max="15" min="15" style="1" width="17.86"/>
    <col collapsed="false" customWidth="false" hidden="true" outlineLevel="0" max="21" min="16" style="1" width="9.13"/>
    <col collapsed="false" customWidth="true" hidden="false" outlineLevel="0" max="22" min="22" style="1" width="18.12"/>
    <col collapsed="false" customWidth="true" hidden="false" outlineLevel="0" max="23" min="23" style="1" width="20.3"/>
    <col collapsed="false" customWidth="true" hidden="false" outlineLevel="0" max="24" min="24" style="1" width="15.29"/>
    <col collapsed="false" customWidth="true" hidden="false" outlineLevel="0" max="26" min="25" style="1" width="13.57"/>
    <col collapsed="false" customWidth="false" hidden="false" outlineLevel="0" max="35" min="27" style="1" width="9.13"/>
    <col collapsed="false" customWidth="true" hidden="false" outlineLevel="0" max="36" min="36" style="1" width="11.3"/>
    <col collapsed="false" customWidth="false" hidden="false" outlineLevel="0" max="1024" min="37" style="1" width="9.13"/>
  </cols>
  <sheetData>
    <row r="1" customFormat="false" ht="15" hidden="false" customHeight="true" outlineLevel="0" collapsed="false">
      <c r="V1" s="2" t="s">
        <v>0</v>
      </c>
      <c r="W1" s="2"/>
    </row>
    <row r="2" customFormat="false" ht="15" hidden="false" customHeight="false" outlineLevel="0" collapsed="false">
      <c r="V2" s="2"/>
      <c r="W2" s="2"/>
    </row>
    <row r="3" customFormat="false" ht="15" hidden="false" customHeight="false" outlineLevel="0" collapsed="false">
      <c r="V3" s="2"/>
      <c r="W3" s="2"/>
    </row>
    <row r="5" customFormat="false" ht="80.25" hidden="false" customHeight="true" outlineLevel="0" collapsed="false">
      <c r="A5" s="3"/>
      <c r="B5" s="3"/>
      <c r="C5" s="3"/>
      <c r="D5" s="3"/>
      <c r="E5" s="3"/>
      <c r="F5" s="4"/>
      <c r="G5" s="4"/>
      <c r="H5" s="4"/>
      <c r="I5" s="4"/>
      <c r="J5" s="4"/>
      <c r="K5" s="4"/>
      <c r="L5" s="4"/>
      <c r="M5" s="4"/>
      <c r="N5" s="4"/>
      <c r="O5" s="5"/>
      <c r="P5" s="5"/>
      <c r="Q5" s="5"/>
      <c r="R5" s="5"/>
      <c r="S5" s="5"/>
      <c r="T5" s="5"/>
      <c r="U5" s="5"/>
      <c r="V5" s="6" t="s">
        <v>1</v>
      </c>
      <c r="W5" s="6"/>
      <c r="X5" s="7"/>
    </row>
    <row r="6" customFormat="false" ht="47.85" hidden="false" customHeight="true" outlineLevel="0" collapsed="false">
      <c r="A6" s="8" t="s">
        <v>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customFormat="false" ht="15.75" hidden="false" customHeight="true" outlineLevel="0" collapsed="false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customFormat="false" ht="12" hidden="false" customHeight="true" outlineLevel="0" collapsed="false">
      <c r="A8" s="9" t="s">
        <v>3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AB8" s="1" t="s">
        <v>4</v>
      </c>
    </row>
    <row r="9" customFormat="false" ht="63.75" hidden="false" customHeight="true" outlineLevel="0" collapsed="false">
      <c r="A9" s="10" t="s">
        <v>5</v>
      </c>
      <c r="B9" s="10" t="s">
        <v>6</v>
      </c>
      <c r="C9" s="10" t="s">
        <v>7</v>
      </c>
      <c r="D9" s="10" t="s">
        <v>8</v>
      </c>
      <c r="E9" s="10" t="s">
        <v>9</v>
      </c>
      <c r="F9" s="10" t="s">
        <v>10</v>
      </c>
      <c r="G9" s="10" t="s">
        <v>11</v>
      </c>
      <c r="H9" s="10"/>
      <c r="I9" s="10"/>
      <c r="J9" s="10"/>
      <c r="K9" s="10"/>
      <c r="L9" s="10"/>
      <c r="M9" s="10"/>
      <c r="N9" s="10"/>
      <c r="O9" s="10" t="s">
        <v>12</v>
      </c>
      <c r="P9" s="10"/>
      <c r="Q9" s="10"/>
      <c r="R9" s="10"/>
      <c r="S9" s="10"/>
      <c r="T9" s="10"/>
      <c r="U9" s="10"/>
      <c r="V9" s="10" t="s">
        <v>13</v>
      </c>
      <c r="W9" s="10" t="s">
        <v>14</v>
      </c>
    </row>
    <row r="10" customFormat="false" ht="50.25" hidden="false" customHeight="true" outlineLevel="0" collapsed="false">
      <c r="A10" s="11" t="s">
        <v>15</v>
      </c>
      <c r="B10" s="12"/>
      <c r="C10" s="12" t="n">
        <v>821</v>
      </c>
      <c r="D10" s="13" t="s">
        <v>16</v>
      </c>
      <c r="E10" s="13" t="s">
        <v>16</v>
      </c>
      <c r="F10" s="13" t="s">
        <v>17</v>
      </c>
      <c r="G10" s="13" t="s">
        <v>18</v>
      </c>
      <c r="H10" s="12"/>
      <c r="I10" s="12"/>
      <c r="J10" s="12"/>
      <c r="K10" s="12"/>
      <c r="L10" s="12"/>
      <c r="M10" s="12"/>
      <c r="N10" s="12"/>
      <c r="O10" s="14" t="n">
        <f aca="false">O11+O125+O131+O147+O174+O238+O264+O231</f>
        <v>160248245.98</v>
      </c>
      <c r="P10" s="14" t="e">
        <f aca="false">P11+P125+P131+P147+P174+P238+#REF!+P264+P231</f>
        <v>#REF!</v>
      </c>
      <c r="Q10" s="14" t="e">
        <f aca="false">Q11+Q125+Q131+Q147+Q174+Q238+#REF!+Q264+Q231</f>
        <v>#REF!</v>
      </c>
      <c r="R10" s="14" t="e">
        <f aca="false">R11+R125+R131+R147+R174+R238+#REF!+R264+R231</f>
        <v>#REF!</v>
      </c>
      <c r="S10" s="14" t="e">
        <f aca="false">S11+S125+S131+S147+S174+S238+#REF!+S264+S231</f>
        <v>#REF!</v>
      </c>
      <c r="T10" s="14" t="e">
        <f aca="false">T11+T125+T131+T147+T174+T238+#REF!+T264+T231</f>
        <v>#REF!</v>
      </c>
      <c r="U10" s="14" t="e">
        <f aca="false">U11+U125+U131+U147+U174+U238+#REF!+U264+U231</f>
        <v>#REF!</v>
      </c>
      <c r="V10" s="14" t="n">
        <f aca="false">V11+V125+V131+V147+V174+V238+V264+V231</f>
        <v>133636419.59</v>
      </c>
      <c r="W10" s="14" t="n">
        <f aca="false">W11+W125+W131+W147+W174+W238+W264+W231</f>
        <v>131767435.45</v>
      </c>
    </row>
    <row r="11" customFormat="false" ht="23.25" hidden="false" customHeight="true" outlineLevel="0" collapsed="false">
      <c r="A11" s="15" t="s">
        <v>19</v>
      </c>
      <c r="B11" s="13" t="s">
        <v>18</v>
      </c>
      <c r="C11" s="12" t="n">
        <v>821</v>
      </c>
      <c r="D11" s="13" t="s">
        <v>20</v>
      </c>
      <c r="E11" s="13" t="s">
        <v>16</v>
      </c>
      <c r="F11" s="13" t="s">
        <v>17</v>
      </c>
      <c r="G11" s="13" t="s">
        <v>18</v>
      </c>
      <c r="H11" s="13" t="s">
        <v>18</v>
      </c>
      <c r="I11" s="13"/>
      <c r="J11" s="13"/>
      <c r="K11" s="13"/>
      <c r="L11" s="13"/>
      <c r="M11" s="13"/>
      <c r="N11" s="13"/>
      <c r="O11" s="16" t="n">
        <f aca="false">O12+O17+O27+O31+O37</f>
        <v>74862779.01</v>
      </c>
      <c r="P11" s="16" t="e">
        <f aca="false">P12+P17+P27+P31+P37</f>
        <v>#REF!</v>
      </c>
      <c r="Q11" s="16" t="e">
        <f aca="false">Q12+Q17+Q27+Q31+Q37</f>
        <v>#REF!</v>
      </c>
      <c r="R11" s="16" t="e">
        <f aca="false">R12+R17+R27+R31+R37</f>
        <v>#REF!</v>
      </c>
      <c r="S11" s="16" t="e">
        <f aca="false">S12+S17+S27+S31+S37</f>
        <v>#REF!</v>
      </c>
      <c r="T11" s="16" t="e">
        <f aca="false">T12+T17+T27+T31+T37</f>
        <v>#REF!</v>
      </c>
      <c r="U11" s="16" t="e">
        <f aca="false">U12+U17+U27+U31+U37</f>
        <v>#REF!</v>
      </c>
      <c r="V11" s="16" t="n">
        <f aca="false">V12+V17+V27+V31+V37</f>
        <v>54355169.55</v>
      </c>
      <c r="W11" s="16" t="n">
        <f aca="false">W12+W17+W27+W31+W37</f>
        <v>52737653.43</v>
      </c>
    </row>
    <row r="12" customFormat="false" ht="47.25" hidden="false" customHeight="false" outlineLevel="1" collapsed="false">
      <c r="A12" s="17" t="s">
        <v>21</v>
      </c>
      <c r="B12" s="18" t="s">
        <v>18</v>
      </c>
      <c r="C12" s="12" t="n">
        <v>821</v>
      </c>
      <c r="D12" s="18" t="s">
        <v>20</v>
      </c>
      <c r="E12" s="18" t="s">
        <v>22</v>
      </c>
      <c r="F12" s="18" t="s">
        <v>17</v>
      </c>
      <c r="G12" s="18" t="s">
        <v>18</v>
      </c>
      <c r="H12" s="18" t="s">
        <v>18</v>
      </c>
      <c r="I12" s="18"/>
      <c r="J12" s="18"/>
      <c r="K12" s="18"/>
      <c r="L12" s="18"/>
      <c r="M12" s="18"/>
      <c r="N12" s="18"/>
      <c r="O12" s="19" t="n">
        <f aca="false">O13</f>
        <v>2700000</v>
      </c>
      <c r="P12" s="19" t="e">
        <f aca="false">P13</f>
        <v>#REF!</v>
      </c>
      <c r="Q12" s="19" t="e">
        <f aca="false">Q13</f>
        <v>#REF!</v>
      </c>
      <c r="R12" s="19" t="e">
        <f aca="false">R13</f>
        <v>#REF!</v>
      </c>
      <c r="S12" s="19" t="e">
        <f aca="false">S13</f>
        <v>#REF!</v>
      </c>
      <c r="T12" s="19" t="e">
        <f aca="false">T13</f>
        <v>#REF!</v>
      </c>
      <c r="U12" s="19" t="e">
        <f aca="false">U13</f>
        <v>#REF!</v>
      </c>
      <c r="V12" s="19" t="n">
        <f aca="false">V13</f>
        <v>2089800</v>
      </c>
      <c r="W12" s="19" t="n">
        <f aca="false">W13</f>
        <v>2089800</v>
      </c>
      <c r="Z12" s="20"/>
    </row>
    <row r="13" customFormat="false" ht="31.5" hidden="false" customHeight="false" outlineLevel="2" collapsed="false">
      <c r="A13" s="17" t="s">
        <v>23</v>
      </c>
      <c r="B13" s="18" t="s">
        <v>18</v>
      </c>
      <c r="C13" s="12" t="n">
        <v>821</v>
      </c>
      <c r="D13" s="18" t="s">
        <v>20</v>
      </c>
      <c r="E13" s="18" t="s">
        <v>22</v>
      </c>
      <c r="F13" s="18" t="s">
        <v>24</v>
      </c>
      <c r="G13" s="18" t="s">
        <v>18</v>
      </c>
      <c r="H13" s="18" t="s">
        <v>18</v>
      </c>
      <c r="I13" s="18"/>
      <c r="J13" s="18"/>
      <c r="K13" s="18"/>
      <c r="L13" s="18"/>
      <c r="M13" s="18"/>
      <c r="N13" s="18"/>
      <c r="O13" s="19" t="n">
        <f aca="false">O14</f>
        <v>2700000</v>
      </c>
      <c r="P13" s="19" t="e">
        <f aca="false">P14</f>
        <v>#REF!</v>
      </c>
      <c r="Q13" s="19" t="e">
        <f aca="false">Q14</f>
        <v>#REF!</v>
      </c>
      <c r="R13" s="19" t="e">
        <f aca="false">R14</f>
        <v>#REF!</v>
      </c>
      <c r="S13" s="19" t="e">
        <f aca="false">S14</f>
        <v>#REF!</v>
      </c>
      <c r="T13" s="19" t="e">
        <f aca="false">T14</f>
        <v>#REF!</v>
      </c>
      <c r="U13" s="19" t="e">
        <f aca="false">U14</f>
        <v>#REF!</v>
      </c>
      <c r="V13" s="19" t="n">
        <f aca="false">V14</f>
        <v>2089800</v>
      </c>
      <c r="W13" s="19" t="n">
        <f aca="false">W14</f>
        <v>2089800</v>
      </c>
    </row>
    <row r="14" customFormat="false" ht="15.75" hidden="false" customHeight="false" outlineLevel="3" collapsed="false">
      <c r="A14" s="17" t="s">
        <v>25</v>
      </c>
      <c r="B14" s="18" t="s">
        <v>18</v>
      </c>
      <c r="C14" s="12" t="n">
        <v>821</v>
      </c>
      <c r="D14" s="18" t="s">
        <v>20</v>
      </c>
      <c r="E14" s="18" t="s">
        <v>22</v>
      </c>
      <c r="F14" s="18" t="n">
        <v>9999902030</v>
      </c>
      <c r="G14" s="18" t="s">
        <v>18</v>
      </c>
      <c r="H14" s="18" t="s">
        <v>18</v>
      </c>
      <c r="I14" s="18"/>
      <c r="J14" s="18"/>
      <c r="K14" s="18"/>
      <c r="L14" s="18"/>
      <c r="M14" s="18"/>
      <c r="N14" s="18"/>
      <c r="O14" s="19" t="n">
        <f aca="false">O15+O16</f>
        <v>2700000</v>
      </c>
      <c r="P14" s="19" t="e">
        <f aca="false">P15+#REF!+P16</f>
        <v>#REF!</v>
      </c>
      <c r="Q14" s="19" t="e">
        <f aca="false">Q15+#REF!+Q16</f>
        <v>#REF!</v>
      </c>
      <c r="R14" s="19" t="e">
        <f aca="false">R15+#REF!+R16</f>
        <v>#REF!</v>
      </c>
      <c r="S14" s="19" t="e">
        <f aca="false">S15+#REF!+S16</f>
        <v>#REF!</v>
      </c>
      <c r="T14" s="19" t="e">
        <f aca="false">T15+#REF!+T16</f>
        <v>#REF!</v>
      </c>
      <c r="U14" s="19" t="e">
        <f aca="false">U15+#REF!+U16</f>
        <v>#REF!</v>
      </c>
      <c r="V14" s="19" t="n">
        <f aca="false">V15+V16</f>
        <v>2089800</v>
      </c>
      <c r="W14" s="19" t="n">
        <f aca="false">W15+W16</f>
        <v>2089800</v>
      </c>
    </row>
    <row r="15" customFormat="false" ht="31.5" hidden="false" customHeight="false" outlineLevel="4" collapsed="false">
      <c r="A15" s="17" t="s">
        <v>26</v>
      </c>
      <c r="B15" s="18" t="s">
        <v>18</v>
      </c>
      <c r="C15" s="12" t="n">
        <v>821</v>
      </c>
      <c r="D15" s="18" t="s">
        <v>20</v>
      </c>
      <c r="E15" s="18" t="s">
        <v>22</v>
      </c>
      <c r="F15" s="18" t="n">
        <v>9999902030</v>
      </c>
      <c r="G15" s="18" t="s">
        <v>27</v>
      </c>
      <c r="H15" s="18" t="s">
        <v>18</v>
      </c>
      <c r="I15" s="18"/>
      <c r="J15" s="18"/>
      <c r="K15" s="18"/>
      <c r="L15" s="18"/>
      <c r="M15" s="18"/>
      <c r="N15" s="18"/>
      <c r="O15" s="19" t="n">
        <v>2096300</v>
      </c>
      <c r="P15" s="21"/>
      <c r="Q15" s="21"/>
      <c r="R15" s="21"/>
      <c r="S15" s="21"/>
      <c r="T15" s="21"/>
      <c r="U15" s="21"/>
      <c r="V15" s="19" t="n">
        <v>1657134</v>
      </c>
      <c r="W15" s="19" t="n">
        <v>1657134</v>
      </c>
      <c r="X15" s="20"/>
      <c r="Y15" s="20"/>
    </row>
    <row r="16" customFormat="false" ht="63" hidden="false" customHeight="false" outlineLevel="4" collapsed="false">
      <c r="A16" s="17" t="s">
        <v>28</v>
      </c>
      <c r="B16" s="18" t="s">
        <v>18</v>
      </c>
      <c r="C16" s="12" t="n">
        <v>821</v>
      </c>
      <c r="D16" s="18" t="s">
        <v>20</v>
      </c>
      <c r="E16" s="18" t="s">
        <v>22</v>
      </c>
      <c r="F16" s="18" t="n">
        <v>9999902030</v>
      </c>
      <c r="G16" s="18" t="s">
        <v>29</v>
      </c>
      <c r="H16" s="18" t="s">
        <v>18</v>
      </c>
      <c r="I16" s="18"/>
      <c r="J16" s="18"/>
      <c r="K16" s="18"/>
      <c r="L16" s="18"/>
      <c r="M16" s="18"/>
      <c r="N16" s="18"/>
      <c r="O16" s="19" t="n">
        <v>603700</v>
      </c>
      <c r="P16" s="21"/>
      <c r="Q16" s="21"/>
      <c r="R16" s="21"/>
      <c r="S16" s="21"/>
      <c r="T16" s="21"/>
      <c r="U16" s="21"/>
      <c r="V16" s="19" t="n">
        <v>432666</v>
      </c>
      <c r="W16" s="19" t="n">
        <v>432666</v>
      </c>
      <c r="X16" s="20"/>
    </row>
    <row r="17" customFormat="false" ht="78.75" hidden="false" customHeight="false" outlineLevel="1" collapsed="false">
      <c r="A17" s="17" t="s">
        <v>30</v>
      </c>
      <c r="B17" s="18" t="s">
        <v>18</v>
      </c>
      <c r="C17" s="12" t="n">
        <v>821</v>
      </c>
      <c r="D17" s="18" t="s">
        <v>20</v>
      </c>
      <c r="E17" s="18" t="s">
        <v>31</v>
      </c>
      <c r="F17" s="18" t="s">
        <v>17</v>
      </c>
      <c r="G17" s="18" t="s">
        <v>18</v>
      </c>
      <c r="H17" s="18" t="s">
        <v>18</v>
      </c>
      <c r="I17" s="18"/>
      <c r="J17" s="18"/>
      <c r="K17" s="18"/>
      <c r="L17" s="18"/>
      <c r="M17" s="18"/>
      <c r="N17" s="18"/>
      <c r="O17" s="19" t="n">
        <f aca="false">O18</f>
        <v>16627636</v>
      </c>
      <c r="P17" s="19" t="n">
        <f aca="false">P18</f>
        <v>0</v>
      </c>
      <c r="Q17" s="19" t="n">
        <f aca="false">Q18</f>
        <v>0</v>
      </c>
      <c r="R17" s="19" t="n">
        <f aca="false">R18</f>
        <v>0</v>
      </c>
      <c r="S17" s="19" t="n">
        <f aca="false">S18</f>
        <v>0</v>
      </c>
      <c r="T17" s="19" t="n">
        <f aca="false">T18</f>
        <v>0</v>
      </c>
      <c r="U17" s="19" t="n">
        <f aca="false">U18</f>
        <v>0</v>
      </c>
      <c r="V17" s="19" t="n">
        <f aca="false">V18</f>
        <v>12936896.06</v>
      </c>
      <c r="W17" s="19" t="n">
        <f aca="false">W18</f>
        <v>12936896.06</v>
      </c>
    </row>
    <row r="18" customFormat="false" ht="47.25" hidden="false" customHeight="false" outlineLevel="2" collapsed="false">
      <c r="A18" s="17" t="s">
        <v>32</v>
      </c>
      <c r="B18" s="18" t="s">
        <v>18</v>
      </c>
      <c r="C18" s="12" t="n">
        <v>821</v>
      </c>
      <c r="D18" s="18" t="s">
        <v>20</v>
      </c>
      <c r="E18" s="18" t="s">
        <v>31</v>
      </c>
      <c r="F18" s="22" t="s">
        <v>33</v>
      </c>
      <c r="G18" s="18" t="s">
        <v>18</v>
      </c>
      <c r="H18" s="18" t="s">
        <v>18</v>
      </c>
      <c r="I18" s="18"/>
      <c r="J18" s="18"/>
      <c r="K18" s="18"/>
      <c r="L18" s="18"/>
      <c r="M18" s="18"/>
      <c r="N18" s="18"/>
      <c r="O18" s="19" t="n">
        <f aca="false">O19</f>
        <v>16627636</v>
      </c>
      <c r="P18" s="19" t="n">
        <f aca="false">P19</f>
        <v>0</v>
      </c>
      <c r="Q18" s="19" t="n">
        <f aca="false">Q19</f>
        <v>0</v>
      </c>
      <c r="R18" s="19" t="n">
        <f aca="false">R19</f>
        <v>0</v>
      </c>
      <c r="S18" s="19" t="n">
        <f aca="false">S19</f>
        <v>0</v>
      </c>
      <c r="T18" s="19" t="n">
        <f aca="false">T19</f>
        <v>0</v>
      </c>
      <c r="U18" s="19" t="n">
        <f aca="false">U19</f>
        <v>0</v>
      </c>
      <c r="V18" s="19" t="n">
        <f aca="false">V19</f>
        <v>12936896.06</v>
      </c>
      <c r="W18" s="19" t="n">
        <f aca="false">W19</f>
        <v>12936896.06</v>
      </c>
    </row>
    <row r="19" customFormat="false" ht="63" hidden="false" customHeight="false" outlineLevel="3" collapsed="false">
      <c r="A19" s="17" t="s">
        <v>34</v>
      </c>
      <c r="B19" s="18" t="s">
        <v>18</v>
      </c>
      <c r="C19" s="12" t="n">
        <v>821</v>
      </c>
      <c r="D19" s="18" t="s">
        <v>20</v>
      </c>
      <c r="E19" s="18" t="s">
        <v>31</v>
      </c>
      <c r="F19" s="22" t="s">
        <v>35</v>
      </c>
      <c r="G19" s="18" t="s">
        <v>18</v>
      </c>
      <c r="H19" s="18" t="s">
        <v>18</v>
      </c>
      <c r="I19" s="18"/>
      <c r="J19" s="18"/>
      <c r="K19" s="18"/>
      <c r="L19" s="18"/>
      <c r="M19" s="18"/>
      <c r="N19" s="18"/>
      <c r="O19" s="19" t="n">
        <f aca="false">O20+O21+O22+O23+O24+O25+O26</f>
        <v>16627636</v>
      </c>
      <c r="P19" s="19" t="n">
        <f aca="false">P20+P21+P22+P23+P24+P25+P26</f>
        <v>0</v>
      </c>
      <c r="Q19" s="19" t="n">
        <f aca="false">Q20+Q21+Q22+Q23+Q24+Q25+Q26</f>
        <v>0</v>
      </c>
      <c r="R19" s="19" t="n">
        <f aca="false">R20+R21+R22+R23+R24+R25+R26</f>
        <v>0</v>
      </c>
      <c r="S19" s="19" t="n">
        <f aca="false">S20+S21+S22+S23+S24+S25+S26</f>
        <v>0</v>
      </c>
      <c r="T19" s="19" t="n">
        <f aca="false">T20+T21+T22+T23+T24+T25+T26</f>
        <v>0</v>
      </c>
      <c r="U19" s="19" t="n">
        <f aca="false">U20+U21+U22+U23+U24+U25+U26</f>
        <v>0</v>
      </c>
      <c r="V19" s="19" t="n">
        <f aca="false">V20+V21+V22+V23+V24+V25+V26</f>
        <v>12936896.06</v>
      </c>
      <c r="W19" s="19" t="n">
        <f aca="false">W20+W21+W22+W23+W24+W25+W26</f>
        <v>12936896.06</v>
      </c>
    </row>
    <row r="20" customFormat="false" ht="31.5" hidden="false" customHeight="false" outlineLevel="4" collapsed="false">
      <c r="A20" s="17" t="s">
        <v>26</v>
      </c>
      <c r="B20" s="18" t="s">
        <v>18</v>
      </c>
      <c r="C20" s="12" t="n">
        <v>821</v>
      </c>
      <c r="D20" s="18" t="s">
        <v>20</v>
      </c>
      <c r="E20" s="18" t="s">
        <v>31</v>
      </c>
      <c r="F20" s="22" t="s">
        <v>35</v>
      </c>
      <c r="G20" s="18" t="s">
        <v>27</v>
      </c>
      <c r="H20" s="18" t="s">
        <v>18</v>
      </c>
      <c r="I20" s="18"/>
      <c r="J20" s="18"/>
      <c r="K20" s="18"/>
      <c r="L20" s="18"/>
      <c r="M20" s="18"/>
      <c r="N20" s="18"/>
      <c r="O20" s="19" t="n">
        <v>12171536</v>
      </c>
      <c r="P20" s="21"/>
      <c r="Q20" s="21"/>
      <c r="R20" s="21"/>
      <c r="S20" s="21"/>
      <c r="T20" s="21"/>
      <c r="U20" s="21"/>
      <c r="V20" s="19" t="n">
        <v>9420768.86</v>
      </c>
      <c r="W20" s="19" t="n">
        <v>9420768.86</v>
      </c>
      <c r="X20" s="20"/>
    </row>
    <row r="21" customFormat="false" ht="47.25" hidden="false" customHeight="false" outlineLevel="4" collapsed="false">
      <c r="A21" s="17" t="s">
        <v>36</v>
      </c>
      <c r="B21" s="18" t="s">
        <v>18</v>
      </c>
      <c r="C21" s="12" t="n">
        <v>821</v>
      </c>
      <c r="D21" s="18" t="s">
        <v>20</v>
      </c>
      <c r="E21" s="18" t="s">
        <v>31</v>
      </c>
      <c r="F21" s="22" t="s">
        <v>35</v>
      </c>
      <c r="G21" s="18" t="s">
        <v>37</v>
      </c>
      <c r="H21" s="18" t="s">
        <v>18</v>
      </c>
      <c r="I21" s="18"/>
      <c r="J21" s="18"/>
      <c r="K21" s="18"/>
      <c r="L21" s="18"/>
      <c r="M21" s="18"/>
      <c r="N21" s="18"/>
      <c r="O21" s="19" t="n">
        <v>108000</v>
      </c>
      <c r="P21" s="21"/>
      <c r="Q21" s="21"/>
      <c r="R21" s="21"/>
      <c r="S21" s="21"/>
      <c r="T21" s="21"/>
      <c r="U21" s="21"/>
      <c r="V21" s="19" t="n">
        <v>92880</v>
      </c>
      <c r="W21" s="19" t="n">
        <v>92880</v>
      </c>
    </row>
    <row r="22" customFormat="false" ht="63" hidden="false" customHeight="false" outlineLevel="4" collapsed="false">
      <c r="A22" s="17" t="s">
        <v>28</v>
      </c>
      <c r="B22" s="18" t="s">
        <v>18</v>
      </c>
      <c r="C22" s="12" t="n">
        <v>821</v>
      </c>
      <c r="D22" s="18" t="s">
        <v>20</v>
      </c>
      <c r="E22" s="18" t="s">
        <v>31</v>
      </c>
      <c r="F22" s="22" t="s">
        <v>35</v>
      </c>
      <c r="G22" s="18" t="s">
        <v>29</v>
      </c>
      <c r="H22" s="18" t="s">
        <v>18</v>
      </c>
      <c r="I22" s="18"/>
      <c r="J22" s="18"/>
      <c r="K22" s="18"/>
      <c r="L22" s="18"/>
      <c r="M22" s="18"/>
      <c r="N22" s="18"/>
      <c r="O22" s="19" t="n">
        <v>3675800</v>
      </c>
      <c r="P22" s="21"/>
      <c r="Q22" s="21"/>
      <c r="R22" s="21"/>
      <c r="S22" s="21"/>
      <c r="T22" s="21"/>
      <c r="U22" s="21"/>
      <c r="V22" s="19" t="n">
        <v>2845069.2</v>
      </c>
      <c r="W22" s="19" t="n">
        <v>2845069.2</v>
      </c>
      <c r="X22" s="20"/>
    </row>
    <row r="23" customFormat="false" ht="15.75" hidden="false" customHeight="false" outlineLevel="4" collapsed="false">
      <c r="A23" s="17" t="s">
        <v>38</v>
      </c>
      <c r="B23" s="18" t="s">
        <v>18</v>
      </c>
      <c r="C23" s="12" t="n">
        <v>821</v>
      </c>
      <c r="D23" s="18" t="s">
        <v>20</v>
      </c>
      <c r="E23" s="18" t="s">
        <v>31</v>
      </c>
      <c r="F23" s="22" t="s">
        <v>35</v>
      </c>
      <c r="G23" s="18" t="s">
        <v>39</v>
      </c>
      <c r="H23" s="18" t="s">
        <v>18</v>
      </c>
      <c r="I23" s="18"/>
      <c r="J23" s="18"/>
      <c r="K23" s="18"/>
      <c r="L23" s="18"/>
      <c r="M23" s="18"/>
      <c r="N23" s="18"/>
      <c r="O23" s="19" t="n">
        <v>585900</v>
      </c>
      <c r="P23" s="21"/>
      <c r="Q23" s="21"/>
      <c r="R23" s="21"/>
      <c r="S23" s="21"/>
      <c r="T23" s="21"/>
      <c r="U23" s="21"/>
      <c r="V23" s="19" t="n">
        <v>503874</v>
      </c>
      <c r="W23" s="19" t="n">
        <v>503874</v>
      </c>
    </row>
    <row r="24" customFormat="false" ht="31.5" hidden="false" customHeight="false" outlineLevel="4" collapsed="false">
      <c r="A24" s="17" t="s">
        <v>40</v>
      </c>
      <c r="B24" s="18" t="s">
        <v>18</v>
      </c>
      <c r="C24" s="12" t="n">
        <v>821</v>
      </c>
      <c r="D24" s="18" t="s">
        <v>20</v>
      </c>
      <c r="E24" s="18" t="s">
        <v>31</v>
      </c>
      <c r="F24" s="22" t="s">
        <v>35</v>
      </c>
      <c r="G24" s="18" t="s">
        <v>41</v>
      </c>
      <c r="H24" s="18" t="s">
        <v>18</v>
      </c>
      <c r="I24" s="18"/>
      <c r="J24" s="18"/>
      <c r="K24" s="18"/>
      <c r="L24" s="18"/>
      <c r="M24" s="18"/>
      <c r="N24" s="18"/>
      <c r="O24" s="19" t="n">
        <v>14400</v>
      </c>
      <c r="P24" s="21"/>
      <c r="Q24" s="21"/>
      <c r="R24" s="21"/>
      <c r="S24" s="21"/>
      <c r="T24" s="21"/>
      <c r="U24" s="21"/>
      <c r="V24" s="19" t="n">
        <v>12384</v>
      </c>
      <c r="W24" s="19" t="n">
        <v>12384</v>
      </c>
    </row>
    <row r="25" customFormat="false" ht="15.75" hidden="false" customHeight="false" outlineLevel="4" collapsed="false">
      <c r="A25" s="17" t="s">
        <v>42</v>
      </c>
      <c r="B25" s="18" t="s">
        <v>18</v>
      </c>
      <c r="C25" s="12" t="n">
        <v>821</v>
      </c>
      <c r="D25" s="18" t="s">
        <v>20</v>
      </c>
      <c r="E25" s="18" t="s">
        <v>31</v>
      </c>
      <c r="F25" s="22" t="s">
        <v>35</v>
      </c>
      <c r="G25" s="18" t="s">
        <v>43</v>
      </c>
      <c r="H25" s="18" t="s">
        <v>18</v>
      </c>
      <c r="I25" s="18"/>
      <c r="J25" s="18"/>
      <c r="K25" s="18"/>
      <c r="L25" s="18"/>
      <c r="M25" s="18"/>
      <c r="N25" s="18"/>
      <c r="O25" s="19" t="n">
        <v>9000</v>
      </c>
      <c r="P25" s="21"/>
      <c r="Q25" s="21"/>
      <c r="R25" s="21"/>
      <c r="S25" s="21"/>
      <c r="T25" s="21"/>
      <c r="U25" s="21"/>
      <c r="V25" s="19" t="n">
        <v>7740</v>
      </c>
      <c r="W25" s="19" t="n">
        <v>7740</v>
      </c>
    </row>
    <row r="26" customFormat="false" ht="15.75" hidden="false" customHeight="false" outlineLevel="4" collapsed="false">
      <c r="A26" s="17" t="s">
        <v>44</v>
      </c>
      <c r="B26" s="18" t="s">
        <v>18</v>
      </c>
      <c r="C26" s="12" t="n">
        <v>821</v>
      </c>
      <c r="D26" s="18" t="s">
        <v>20</v>
      </c>
      <c r="E26" s="18" t="s">
        <v>31</v>
      </c>
      <c r="F26" s="22" t="s">
        <v>35</v>
      </c>
      <c r="G26" s="18" t="s">
        <v>45</v>
      </c>
      <c r="H26" s="18" t="s">
        <v>18</v>
      </c>
      <c r="I26" s="18"/>
      <c r="J26" s="18"/>
      <c r="K26" s="18"/>
      <c r="L26" s="18"/>
      <c r="M26" s="18"/>
      <c r="N26" s="18"/>
      <c r="O26" s="19" t="n">
        <v>63000</v>
      </c>
      <c r="P26" s="21"/>
      <c r="Q26" s="21"/>
      <c r="R26" s="21"/>
      <c r="S26" s="21"/>
      <c r="T26" s="21"/>
      <c r="U26" s="21"/>
      <c r="V26" s="19" t="n">
        <v>54180</v>
      </c>
      <c r="W26" s="19" t="n">
        <v>54180</v>
      </c>
    </row>
    <row r="27" customFormat="false" ht="15.75" hidden="false" customHeight="false" outlineLevel="1" collapsed="false">
      <c r="A27" s="17" t="s">
        <v>46</v>
      </c>
      <c r="B27" s="18" t="s">
        <v>18</v>
      </c>
      <c r="C27" s="12" t="n">
        <v>821</v>
      </c>
      <c r="D27" s="18" t="s">
        <v>20</v>
      </c>
      <c r="E27" s="18" t="s">
        <v>47</v>
      </c>
      <c r="F27" s="18" t="s">
        <v>17</v>
      </c>
      <c r="G27" s="18" t="s">
        <v>18</v>
      </c>
      <c r="H27" s="18" t="s">
        <v>18</v>
      </c>
      <c r="I27" s="18"/>
      <c r="J27" s="18"/>
      <c r="K27" s="18"/>
      <c r="L27" s="18"/>
      <c r="M27" s="18"/>
      <c r="N27" s="18"/>
      <c r="O27" s="19" t="n">
        <f aca="false">O28</f>
        <v>2606</v>
      </c>
      <c r="P27" s="19" t="n">
        <f aca="false">P28</f>
        <v>0</v>
      </c>
      <c r="Q27" s="19" t="n">
        <f aca="false">Q28</f>
        <v>0</v>
      </c>
      <c r="R27" s="19" t="n">
        <f aca="false">R28</f>
        <v>0</v>
      </c>
      <c r="S27" s="19" t="n">
        <f aca="false">S28</f>
        <v>0</v>
      </c>
      <c r="T27" s="19" t="n">
        <f aca="false">T28</f>
        <v>0</v>
      </c>
      <c r="U27" s="19" t="n">
        <f aca="false">U28</f>
        <v>0</v>
      </c>
      <c r="V27" s="19" t="n">
        <f aca="false">V28</f>
        <v>2735</v>
      </c>
      <c r="W27" s="19" t="n">
        <f aca="false">W28</f>
        <v>2435</v>
      </c>
    </row>
    <row r="28" customFormat="false" ht="31.5" hidden="false" customHeight="false" outlineLevel="2" collapsed="false">
      <c r="A28" s="17" t="s">
        <v>23</v>
      </c>
      <c r="B28" s="18" t="s">
        <v>18</v>
      </c>
      <c r="C28" s="12" t="n">
        <v>821</v>
      </c>
      <c r="D28" s="18" t="s">
        <v>20</v>
      </c>
      <c r="E28" s="18" t="s">
        <v>47</v>
      </c>
      <c r="F28" s="18" t="s">
        <v>24</v>
      </c>
      <c r="G28" s="18" t="s">
        <v>18</v>
      </c>
      <c r="H28" s="18" t="s">
        <v>18</v>
      </c>
      <c r="I28" s="18"/>
      <c r="J28" s="18"/>
      <c r="K28" s="18"/>
      <c r="L28" s="18"/>
      <c r="M28" s="18"/>
      <c r="N28" s="18"/>
      <c r="O28" s="19" t="n">
        <f aca="false">O29</f>
        <v>2606</v>
      </c>
      <c r="P28" s="19" t="n">
        <f aca="false">P29</f>
        <v>0</v>
      </c>
      <c r="Q28" s="19" t="n">
        <f aca="false">Q29</f>
        <v>0</v>
      </c>
      <c r="R28" s="19" t="n">
        <f aca="false">R29</f>
        <v>0</v>
      </c>
      <c r="S28" s="19" t="n">
        <f aca="false">S29</f>
        <v>0</v>
      </c>
      <c r="T28" s="19" t="n">
        <f aca="false">T29</f>
        <v>0</v>
      </c>
      <c r="U28" s="19" t="n">
        <f aca="false">U29</f>
        <v>0</v>
      </c>
      <c r="V28" s="19" t="n">
        <f aca="false">V29</f>
        <v>2735</v>
      </c>
      <c r="W28" s="19" t="n">
        <f aca="false">W29</f>
        <v>2435</v>
      </c>
    </row>
    <row r="29" customFormat="false" ht="31.5" hidden="false" customHeight="false" outlineLevel="3" collapsed="false">
      <c r="A29" s="17" t="s">
        <v>48</v>
      </c>
      <c r="B29" s="18" t="s">
        <v>18</v>
      </c>
      <c r="C29" s="12" t="n">
        <v>821</v>
      </c>
      <c r="D29" s="18" t="s">
        <v>20</v>
      </c>
      <c r="E29" s="18" t="s">
        <v>47</v>
      </c>
      <c r="F29" s="18" t="s">
        <v>49</v>
      </c>
      <c r="G29" s="18" t="s">
        <v>18</v>
      </c>
      <c r="H29" s="18" t="s">
        <v>18</v>
      </c>
      <c r="I29" s="18"/>
      <c r="J29" s="18"/>
      <c r="K29" s="18"/>
      <c r="L29" s="18"/>
      <c r="M29" s="18"/>
      <c r="N29" s="18"/>
      <c r="O29" s="19" t="n">
        <f aca="false">O30</f>
        <v>2606</v>
      </c>
      <c r="P29" s="19" t="n">
        <f aca="false">P30</f>
        <v>0</v>
      </c>
      <c r="Q29" s="19" t="n">
        <f aca="false">Q30</f>
        <v>0</v>
      </c>
      <c r="R29" s="19" t="n">
        <f aca="false">R30</f>
        <v>0</v>
      </c>
      <c r="S29" s="19" t="n">
        <f aca="false">S30</f>
        <v>0</v>
      </c>
      <c r="T29" s="19" t="n">
        <f aca="false">T30</f>
        <v>0</v>
      </c>
      <c r="U29" s="19" t="n">
        <f aca="false">U30</f>
        <v>0</v>
      </c>
      <c r="V29" s="19" t="n">
        <f aca="false">V30</f>
        <v>2735</v>
      </c>
      <c r="W29" s="19" t="n">
        <f aca="false">W30</f>
        <v>2435</v>
      </c>
    </row>
    <row r="30" customFormat="false" ht="15.75" hidden="false" customHeight="false" outlineLevel="4" collapsed="false">
      <c r="A30" s="17" t="s">
        <v>38</v>
      </c>
      <c r="B30" s="18" t="s">
        <v>18</v>
      </c>
      <c r="C30" s="12" t="n">
        <v>821</v>
      </c>
      <c r="D30" s="18" t="s">
        <v>20</v>
      </c>
      <c r="E30" s="18" t="s">
        <v>47</v>
      </c>
      <c r="F30" s="18" t="s">
        <v>49</v>
      </c>
      <c r="G30" s="18" t="s">
        <v>39</v>
      </c>
      <c r="H30" s="18" t="s">
        <v>18</v>
      </c>
      <c r="I30" s="18"/>
      <c r="J30" s="18"/>
      <c r="K30" s="18"/>
      <c r="L30" s="18"/>
      <c r="M30" s="18"/>
      <c r="N30" s="18"/>
      <c r="O30" s="19" t="n">
        <v>2606</v>
      </c>
      <c r="P30" s="21"/>
      <c r="Q30" s="21"/>
      <c r="R30" s="21"/>
      <c r="S30" s="21"/>
      <c r="T30" s="21"/>
      <c r="U30" s="21"/>
      <c r="V30" s="19" t="n">
        <v>2735</v>
      </c>
      <c r="W30" s="19" t="n">
        <v>2435</v>
      </c>
    </row>
    <row r="31" customFormat="false" ht="15.75" hidden="false" customHeight="false" outlineLevel="1" collapsed="false">
      <c r="A31" s="17" t="s">
        <v>50</v>
      </c>
      <c r="B31" s="18" t="s">
        <v>18</v>
      </c>
      <c r="C31" s="12" t="n">
        <v>821</v>
      </c>
      <c r="D31" s="18" t="s">
        <v>20</v>
      </c>
      <c r="E31" s="18" t="s">
        <v>51</v>
      </c>
      <c r="F31" s="18" t="s">
        <v>17</v>
      </c>
      <c r="G31" s="18" t="s">
        <v>18</v>
      </c>
      <c r="H31" s="18" t="s">
        <v>18</v>
      </c>
      <c r="I31" s="18"/>
      <c r="J31" s="18"/>
      <c r="K31" s="18"/>
      <c r="L31" s="18"/>
      <c r="M31" s="18"/>
      <c r="N31" s="18"/>
      <c r="O31" s="19" t="n">
        <f aca="false">O32</f>
        <v>8848802.27</v>
      </c>
      <c r="P31" s="19" t="n">
        <f aca="false">P32</f>
        <v>0</v>
      </c>
      <c r="Q31" s="19" t="n">
        <f aca="false">Q32</f>
        <v>0</v>
      </c>
      <c r="R31" s="19" t="n">
        <f aca="false">R32</f>
        <v>0</v>
      </c>
      <c r="S31" s="19" t="n">
        <f aca="false">S32</f>
        <v>0</v>
      </c>
      <c r="T31" s="19" t="n">
        <f aca="false">T32</f>
        <v>0</v>
      </c>
      <c r="U31" s="19" t="n">
        <f aca="false">U32</f>
        <v>0</v>
      </c>
      <c r="V31" s="19" t="n">
        <f aca="false">V32</f>
        <v>1747610</v>
      </c>
      <c r="W31" s="19" t="n">
        <f aca="false">W32</f>
        <v>0</v>
      </c>
    </row>
    <row r="32" customFormat="false" ht="31.5" hidden="false" customHeight="false" outlineLevel="2" collapsed="false">
      <c r="A32" s="17" t="s">
        <v>23</v>
      </c>
      <c r="B32" s="18" t="s">
        <v>18</v>
      </c>
      <c r="C32" s="12" t="n">
        <v>821</v>
      </c>
      <c r="D32" s="18" t="s">
        <v>20</v>
      </c>
      <c r="E32" s="18" t="s">
        <v>51</v>
      </c>
      <c r="F32" s="22" t="s">
        <v>24</v>
      </c>
      <c r="G32" s="18" t="s">
        <v>18</v>
      </c>
      <c r="H32" s="18" t="s">
        <v>18</v>
      </c>
      <c r="I32" s="18"/>
      <c r="J32" s="18"/>
      <c r="K32" s="18"/>
      <c r="L32" s="18"/>
      <c r="M32" s="18"/>
      <c r="N32" s="18"/>
      <c r="O32" s="19" t="n">
        <f aca="false">O33+O35</f>
        <v>8848802.27</v>
      </c>
      <c r="P32" s="19" t="n">
        <f aca="false">P33+P35</f>
        <v>0</v>
      </c>
      <c r="Q32" s="19" t="n">
        <f aca="false">Q33+Q35</f>
        <v>0</v>
      </c>
      <c r="R32" s="19" t="n">
        <f aca="false">R33+R35</f>
        <v>0</v>
      </c>
      <c r="S32" s="19" t="n">
        <f aca="false">S33+S35</f>
        <v>0</v>
      </c>
      <c r="T32" s="19" t="n">
        <f aca="false">T33+T35</f>
        <v>0</v>
      </c>
      <c r="U32" s="19" t="n">
        <f aca="false">U33+U35</f>
        <v>0</v>
      </c>
      <c r="V32" s="19" t="n">
        <f aca="false">V33+V35</f>
        <v>1747610</v>
      </c>
      <c r="W32" s="19" t="n">
        <f aca="false">W33+W35</f>
        <v>0</v>
      </c>
    </row>
    <row r="33" customFormat="false" ht="31.5" hidden="false" customHeight="false" outlineLevel="3" collapsed="false">
      <c r="A33" s="17" t="s">
        <v>52</v>
      </c>
      <c r="B33" s="18" t="s">
        <v>18</v>
      </c>
      <c r="C33" s="12" t="n">
        <v>821</v>
      </c>
      <c r="D33" s="18" t="s">
        <v>20</v>
      </c>
      <c r="E33" s="18" t="s">
        <v>51</v>
      </c>
      <c r="F33" s="22" t="s">
        <v>53</v>
      </c>
      <c r="G33" s="18" t="s">
        <v>18</v>
      </c>
      <c r="H33" s="18" t="s">
        <v>18</v>
      </c>
      <c r="I33" s="18"/>
      <c r="J33" s="18"/>
      <c r="K33" s="18"/>
      <c r="L33" s="18"/>
      <c r="M33" s="18"/>
      <c r="N33" s="18"/>
      <c r="O33" s="19" t="n">
        <f aca="false">O34</f>
        <v>7688802.27</v>
      </c>
      <c r="P33" s="19" t="n">
        <f aca="false">P34</f>
        <v>0</v>
      </c>
      <c r="Q33" s="19" t="n">
        <f aca="false">Q34</f>
        <v>0</v>
      </c>
      <c r="R33" s="19" t="n">
        <f aca="false">R34</f>
        <v>0</v>
      </c>
      <c r="S33" s="19" t="n">
        <f aca="false">S34</f>
        <v>0</v>
      </c>
      <c r="T33" s="19" t="n">
        <f aca="false">T34</f>
        <v>0</v>
      </c>
      <c r="U33" s="19" t="n">
        <f aca="false">U34</f>
        <v>0</v>
      </c>
      <c r="V33" s="19" t="n">
        <f aca="false">V34</f>
        <v>1042410</v>
      </c>
      <c r="W33" s="19" t="n">
        <f aca="false">W34</f>
        <v>0</v>
      </c>
    </row>
    <row r="34" customFormat="false" ht="15.75" hidden="false" customHeight="false" outlineLevel="4" collapsed="false">
      <c r="A34" s="17" t="s">
        <v>54</v>
      </c>
      <c r="B34" s="18" t="s">
        <v>18</v>
      </c>
      <c r="C34" s="12" t="n">
        <v>821</v>
      </c>
      <c r="D34" s="18" t="s">
        <v>20</v>
      </c>
      <c r="E34" s="18" t="s">
        <v>51</v>
      </c>
      <c r="F34" s="22" t="s">
        <v>53</v>
      </c>
      <c r="G34" s="18" t="s">
        <v>55</v>
      </c>
      <c r="H34" s="18" t="s">
        <v>18</v>
      </c>
      <c r="I34" s="18"/>
      <c r="J34" s="18"/>
      <c r="K34" s="18"/>
      <c r="L34" s="18"/>
      <c r="M34" s="18"/>
      <c r="N34" s="18"/>
      <c r="O34" s="19" t="n">
        <v>7688802.27</v>
      </c>
      <c r="P34" s="21"/>
      <c r="Q34" s="21"/>
      <c r="R34" s="21"/>
      <c r="S34" s="21"/>
      <c r="T34" s="21"/>
      <c r="U34" s="21"/>
      <c r="V34" s="19" t="n">
        <v>1042410</v>
      </c>
      <c r="W34" s="19" t="n">
        <v>0</v>
      </c>
      <c r="X34" s="20"/>
    </row>
    <row r="35" customFormat="false" ht="110.25" hidden="false" customHeight="false" outlineLevel="3" collapsed="false">
      <c r="A35" s="17" t="s">
        <v>56</v>
      </c>
      <c r="B35" s="18" t="s">
        <v>18</v>
      </c>
      <c r="C35" s="12" t="n">
        <v>821</v>
      </c>
      <c r="D35" s="18" t="s">
        <v>20</v>
      </c>
      <c r="E35" s="18" t="s">
        <v>51</v>
      </c>
      <c r="F35" s="22" t="s">
        <v>57</v>
      </c>
      <c r="G35" s="18" t="s">
        <v>18</v>
      </c>
      <c r="H35" s="18" t="s">
        <v>18</v>
      </c>
      <c r="I35" s="18"/>
      <c r="J35" s="18"/>
      <c r="K35" s="18"/>
      <c r="L35" s="18"/>
      <c r="M35" s="18"/>
      <c r="N35" s="18"/>
      <c r="O35" s="19" t="n">
        <f aca="false">O36</f>
        <v>1160000</v>
      </c>
      <c r="P35" s="19" t="n">
        <f aca="false">P36</f>
        <v>0</v>
      </c>
      <c r="Q35" s="19" t="n">
        <f aca="false">Q36</f>
        <v>0</v>
      </c>
      <c r="R35" s="19" t="n">
        <f aca="false">R36</f>
        <v>0</v>
      </c>
      <c r="S35" s="19" t="n">
        <f aca="false">S36</f>
        <v>0</v>
      </c>
      <c r="T35" s="19" t="n">
        <f aca="false">T36</f>
        <v>0</v>
      </c>
      <c r="U35" s="19" t="n">
        <f aca="false">U36</f>
        <v>0</v>
      </c>
      <c r="V35" s="19" t="n">
        <f aca="false">V36</f>
        <v>705200</v>
      </c>
      <c r="W35" s="19" t="n">
        <f aca="false">W36</f>
        <v>0</v>
      </c>
    </row>
    <row r="36" customFormat="false" ht="15.75" hidden="false" customHeight="false" outlineLevel="4" collapsed="false">
      <c r="A36" s="17" t="s">
        <v>54</v>
      </c>
      <c r="B36" s="18" t="s">
        <v>18</v>
      </c>
      <c r="C36" s="12" t="n">
        <v>821</v>
      </c>
      <c r="D36" s="18" t="s">
        <v>20</v>
      </c>
      <c r="E36" s="18" t="s">
        <v>51</v>
      </c>
      <c r="F36" s="22" t="s">
        <v>57</v>
      </c>
      <c r="G36" s="18" t="s">
        <v>55</v>
      </c>
      <c r="H36" s="18" t="s">
        <v>18</v>
      </c>
      <c r="I36" s="18"/>
      <c r="J36" s="18"/>
      <c r="K36" s="18"/>
      <c r="L36" s="18"/>
      <c r="M36" s="18"/>
      <c r="N36" s="18"/>
      <c r="O36" s="19" t="n">
        <v>1160000</v>
      </c>
      <c r="P36" s="21"/>
      <c r="Q36" s="21"/>
      <c r="R36" s="21"/>
      <c r="S36" s="21"/>
      <c r="T36" s="21"/>
      <c r="U36" s="21"/>
      <c r="V36" s="19" t="n">
        <v>705200</v>
      </c>
      <c r="W36" s="19" t="n">
        <v>0</v>
      </c>
      <c r="X36" s="20"/>
    </row>
    <row r="37" customFormat="false" ht="15.75" hidden="false" customHeight="false" outlineLevel="1" collapsed="false">
      <c r="A37" s="17" t="s">
        <v>58</v>
      </c>
      <c r="B37" s="18" t="s">
        <v>18</v>
      </c>
      <c r="C37" s="12" t="n">
        <v>821</v>
      </c>
      <c r="D37" s="18" t="s">
        <v>20</v>
      </c>
      <c r="E37" s="18" t="s">
        <v>59</v>
      </c>
      <c r="F37" s="18" t="s">
        <v>17</v>
      </c>
      <c r="G37" s="18" t="s">
        <v>18</v>
      </c>
      <c r="H37" s="18" t="s">
        <v>18</v>
      </c>
      <c r="I37" s="18"/>
      <c r="J37" s="18"/>
      <c r="K37" s="18"/>
      <c r="L37" s="18"/>
      <c r="M37" s="18"/>
      <c r="N37" s="18"/>
      <c r="O37" s="19" t="n">
        <f aca="false">O38+O41+O50+O53+O60+O64+O72+O75+O84+O87+O90+O93+O98+O108+O113+O116+O119+O57+O101+O69+O123+O104</f>
        <v>46683734.74</v>
      </c>
      <c r="P37" s="19" t="e">
        <f aca="false">P38+P41+P50+P53+P60+P64+P72+P75+#REF!+P84+P87+P90+P93+P98+#REF!+P108+P113+P116+P119+P57</f>
        <v>#REF!</v>
      </c>
      <c r="Q37" s="19" t="e">
        <f aca="false">Q38+Q41+Q50+Q53+Q60+Q64+Q72+Q75+#REF!+Q84+Q87+Q90+Q93+Q98+#REF!+Q108+Q113+Q116+Q119+Q57</f>
        <v>#REF!</v>
      </c>
      <c r="R37" s="19" t="e">
        <f aca="false">R38+R41+R50+R53+R60+R64+R72+R75+#REF!+R84+R87+R90+R93+R98+#REF!+R108+R113+R116+R119+R57</f>
        <v>#REF!</v>
      </c>
      <c r="S37" s="19" t="e">
        <f aca="false">S38+S41+S50+S53+S60+S64+S72+S75+#REF!+S84+S87+S90+S93+S98+#REF!+S108+S113+S116+S119+S57</f>
        <v>#REF!</v>
      </c>
      <c r="T37" s="19" t="e">
        <f aca="false">T38+T41+T50+T53+T60+T64+T72+T75+#REF!+T84+T87+T90+T93+T98+#REF!+T108+T113+T116+T119+T57</f>
        <v>#REF!</v>
      </c>
      <c r="U37" s="19" t="e">
        <f aca="false">U38+U41+U50+U53+U60+U64+U72+U75+#REF!+U84+U87+U90+U93+U98+#REF!+U108+U113+U116+U119+U57</f>
        <v>#REF!</v>
      </c>
      <c r="V37" s="19" t="n">
        <f aca="false">V38+V41+V50+V53+V60+V64+V72+V75+V84+V87+V90+V93+V98+V108+V113+V116+V119+V57</f>
        <v>37578128.49</v>
      </c>
      <c r="W37" s="19" t="n">
        <f aca="false">W38+W41+W50+W53+W60+W64+W72+W75+W84+W87+W90+W93+W98+W108+W113+W116+W119+W57</f>
        <v>37708522.37</v>
      </c>
    </row>
    <row r="38" customFormat="false" ht="63" hidden="false" customHeight="false" outlineLevel="2" collapsed="false">
      <c r="A38" s="17" t="s">
        <v>60</v>
      </c>
      <c r="B38" s="18" t="s">
        <v>18</v>
      </c>
      <c r="C38" s="12" t="n">
        <v>821</v>
      </c>
      <c r="D38" s="18" t="s">
        <v>20</v>
      </c>
      <c r="E38" s="18" t="s">
        <v>59</v>
      </c>
      <c r="F38" s="22" t="s">
        <v>61</v>
      </c>
      <c r="G38" s="18" t="s">
        <v>18</v>
      </c>
      <c r="H38" s="18" t="s">
        <v>18</v>
      </c>
      <c r="I38" s="18"/>
      <c r="J38" s="18"/>
      <c r="K38" s="18"/>
      <c r="L38" s="18"/>
      <c r="M38" s="18"/>
      <c r="N38" s="18"/>
      <c r="O38" s="19" t="n">
        <f aca="false">O39</f>
        <v>181200</v>
      </c>
      <c r="P38" s="19" t="n">
        <f aca="false">P39</f>
        <v>0</v>
      </c>
      <c r="Q38" s="19" t="n">
        <f aca="false">Q39</f>
        <v>0</v>
      </c>
      <c r="R38" s="19" t="n">
        <f aca="false">R39</f>
        <v>0</v>
      </c>
      <c r="S38" s="19" t="n">
        <f aca="false">S39</f>
        <v>0</v>
      </c>
      <c r="T38" s="19" t="n">
        <f aca="false">T39</f>
        <v>0</v>
      </c>
      <c r="U38" s="19" t="n">
        <f aca="false">U39</f>
        <v>0</v>
      </c>
      <c r="V38" s="19" t="n">
        <f aca="false">V39</f>
        <v>300312</v>
      </c>
      <c r="W38" s="19" t="n">
        <f aca="false">W39</f>
        <v>300312</v>
      </c>
    </row>
    <row r="39" customFormat="false" ht="31.5" hidden="false" customHeight="false" outlineLevel="3" collapsed="false">
      <c r="A39" s="17" t="s">
        <v>62</v>
      </c>
      <c r="B39" s="18" t="s">
        <v>18</v>
      </c>
      <c r="C39" s="12" t="n">
        <v>821</v>
      </c>
      <c r="D39" s="18" t="s">
        <v>20</v>
      </c>
      <c r="E39" s="18" t="s">
        <v>59</v>
      </c>
      <c r="F39" s="22" t="s">
        <v>63</v>
      </c>
      <c r="G39" s="18" t="s">
        <v>18</v>
      </c>
      <c r="H39" s="18" t="s">
        <v>18</v>
      </c>
      <c r="I39" s="18"/>
      <c r="J39" s="18"/>
      <c r="K39" s="18"/>
      <c r="L39" s="18"/>
      <c r="M39" s="18"/>
      <c r="N39" s="18"/>
      <c r="O39" s="19" t="n">
        <f aca="false">O40</f>
        <v>181200</v>
      </c>
      <c r="P39" s="19" t="n">
        <f aca="false">P40</f>
        <v>0</v>
      </c>
      <c r="Q39" s="19" t="n">
        <f aca="false">Q40</f>
        <v>0</v>
      </c>
      <c r="R39" s="19" t="n">
        <f aca="false">R40</f>
        <v>0</v>
      </c>
      <c r="S39" s="19" t="n">
        <f aca="false">S40</f>
        <v>0</v>
      </c>
      <c r="T39" s="19" t="n">
        <f aca="false">T40</f>
        <v>0</v>
      </c>
      <c r="U39" s="19" t="n">
        <f aca="false">U40</f>
        <v>0</v>
      </c>
      <c r="V39" s="19" t="n">
        <f aca="false">V40</f>
        <v>300312</v>
      </c>
      <c r="W39" s="19" t="n">
        <f aca="false">W40</f>
        <v>300312</v>
      </c>
    </row>
    <row r="40" customFormat="false" ht="15.75" hidden="false" customHeight="false" outlineLevel="4" collapsed="false">
      <c r="A40" s="17" t="s">
        <v>38</v>
      </c>
      <c r="B40" s="18" t="s">
        <v>18</v>
      </c>
      <c r="C40" s="12" t="n">
        <v>821</v>
      </c>
      <c r="D40" s="18" t="s">
        <v>20</v>
      </c>
      <c r="E40" s="18" t="s">
        <v>59</v>
      </c>
      <c r="F40" s="22" t="s">
        <v>63</v>
      </c>
      <c r="G40" s="18" t="s">
        <v>39</v>
      </c>
      <c r="H40" s="18" t="s">
        <v>18</v>
      </c>
      <c r="I40" s="18"/>
      <c r="J40" s="18"/>
      <c r="K40" s="18"/>
      <c r="L40" s="18"/>
      <c r="M40" s="18"/>
      <c r="N40" s="18"/>
      <c r="O40" s="19" t="n">
        <v>181200</v>
      </c>
      <c r="P40" s="21"/>
      <c r="Q40" s="21"/>
      <c r="R40" s="21"/>
      <c r="S40" s="21"/>
      <c r="T40" s="21"/>
      <c r="U40" s="21"/>
      <c r="V40" s="19" t="n">
        <v>300312</v>
      </c>
      <c r="W40" s="19" t="n">
        <v>300312</v>
      </c>
    </row>
    <row r="41" customFormat="false" ht="47.25" hidden="false" customHeight="false" outlineLevel="3" collapsed="false">
      <c r="A41" s="17" t="s">
        <v>64</v>
      </c>
      <c r="B41" s="18" t="s">
        <v>18</v>
      </c>
      <c r="C41" s="12" t="n">
        <v>821</v>
      </c>
      <c r="D41" s="18" t="s">
        <v>20</v>
      </c>
      <c r="E41" s="18" t="s">
        <v>59</v>
      </c>
      <c r="F41" s="22" t="s">
        <v>33</v>
      </c>
      <c r="G41" s="18" t="s">
        <v>18</v>
      </c>
      <c r="H41" s="18" t="s">
        <v>18</v>
      </c>
      <c r="I41" s="18"/>
      <c r="J41" s="18"/>
      <c r="K41" s="18"/>
      <c r="L41" s="18"/>
      <c r="M41" s="18"/>
      <c r="N41" s="18"/>
      <c r="O41" s="19" t="n">
        <f aca="false">O42</f>
        <v>33526220.73</v>
      </c>
      <c r="P41" s="19" t="e">
        <f aca="false">P43+P44+P45+P46+P48+P49+#REF!</f>
        <v>#REF!</v>
      </c>
      <c r="Q41" s="19" t="e">
        <f aca="false">Q43+Q44+Q45+Q46+Q48+Q49+#REF!</f>
        <v>#REF!</v>
      </c>
      <c r="R41" s="19" t="e">
        <f aca="false">R43+R44+R45+R46+R48+R49+#REF!</f>
        <v>#REF!</v>
      </c>
      <c r="S41" s="19" t="e">
        <f aca="false">S43+S44+S45+S46+S48+S49+#REF!</f>
        <v>#REF!</v>
      </c>
      <c r="T41" s="19" t="e">
        <f aca="false">T43+T44+T45+T46+T48+T49+#REF!</f>
        <v>#REF!</v>
      </c>
      <c r="U41" s="19" t="e">
        <f aca="false">U43+U44+U45+U46+U48+U49+#REF!</f>
        <v>#REF!</v>
      </c>
      <c r="V41" s="19" t="n">
        <f aca="false">V42</f>
        <v>26894733.39</v>
      </c>
      <c r="W41" s="19" t="n">
        <f aca="false">W42</f>
        <v>26894733.27</v>
      </c>
      <c r="Y41" s="20"/>
    </row>
    <row r="42" customFormat="false" ht="63" hidden="false" customHeight="false" outlineLevel="3" collapsed="false">
      <c r="A42" s="17" t="s">
        <v>34</v>
      </c>
      <c r="B42" s="18"/>
      <c r="C42" s="12" t="n">
        <v>821</v>
      </c>
      <c r="D42" s="18" t="s">
        <v>20</v>
      </c>
      <c r="E42" s="18" t="s">
        <v>59</v>
      </c>
      <c r="F42" s="22" t="s">
        <v>35</v>
      </c>
      <c r="G42" s="18" t="s">
        <v>18</v>
      </c>
      <c r="H42" s="18"/>
      <c r="I42" s="18"/>
      <c r="J42" s="18"/>
      <c r="K42" s="18"/>
      <c r="L42" s="18"/>
      <c r="M42" s="18"/>
      <c r="N42" s="18"/>
      <c r="O42" s="19" t="n">
        <f aca="false">O43+O44+O45+O46+O49+O48+O47</f>
        <v>33526220.73</v>
      </c>
      <c r="P42" s="19"/>
      <c r="Q42" s="19"/>
      <c r="R42" s="19"/>
      <c r="S42" s="19"/>
      <c r="T42" s="19"/>
      <c r="U42" s="19"/>
      <c r="V42" s="19" t="n">
        <f aca="false">V43+V44+V45+V46+V49+V48</f>
        <v>26894733.39</v>
      </c>
      <c r="W42" s="19" t="n">
        <f aca="false">W43+W44+W45+W46+W49+W48</f>
        <v>26894733.27</v>
      </c>
    </row>
    <row r="43" customFormat="false" ht="31.5" hidden="false" customHeight="false" outlineLevel="4" collapsed="false">
      <c r="A43" s="17" t="s">
        <v>26</v>
      </c>
      <c r="B43" s="18" t="s">
        <v>18</v>
      </c>
      <c r="C43" s="12" t="n">
        <v>821</v>
      </c>
      <c r="D43" s="18" t="s">
        <v>20</v>
      </c>
      <c r="E43" s="18" t="s">
        <v>59</v>
      </c>
      <c r="F43" s="22" t="s">
        <v>35</v>
      </c>
      <c r="G43" s="18" t="s">
        <v>27</v>
      </c>
      <c r="H43" s="18" t="s">
        <v>18</v>
      </c>
      <c r="I43" s="18"/>
      <c r="J43" s="18"/>
      <c r="K43" s="18"/>
      <c r="L43" s="18"/>
      <c r="M43" s="18"/>
      <c r="N43" s="18"/>
      <c r="O43" s="19" t="n">
        <v>24867822.21</v>
      </c>
      <c r="P43" s="21"/>
      <c r="Q43" s="21"/>
      <c r="R43" s="21"/>
      <c r="S43" s="21"/>
      <c r="T43" s="21"/>
      <c r="U43" s="21"/>
      <c r="V43" s="19" t="n">
        <v>19247694.39</v>
      </c>
      <c r="W43" s="19" t="n">
        <v>19247694.27</v>
      </c>
      <c r="X43" s="20"/>
    </row>
    <row r="44" customFormat="false" ht="47.25" hidden="false" customHeight="false" outlineLevel="4" collapsed="false">
      <c r="A44" s="17" t="s">
        <v>36</v>
      </c>
      <c r="B44" s="18" t="s">
        <v>18</v>
      </c>
      <c r="C44" s="12" t="n">
        <v>821</v>
      </c>
      <c r="D44" s="18" t="s">
        <v>20</v>
      </c>
      <c r="E44" s="18" t="s">
        <v>59</v>
      </c>
      <c r="F44" s="22" t="s">
        <v>35</v>
      </c>
      <c r="G44" s="18" t="s">
        <v>37</v>
      </c>
      <c r="H44" s="18" t="s">
        <v>18</v>
      </c>
      <c r="I44" s="18"/>
      <c r="J44" s="18"/>
      <c r="K44" s="18"/>
      <c r="L44" s="18"/>
      <c r="M44" s="18"/>
      <c r="N44" s="18"/>
      <c r="O44" s="19" t="n">
        <v>108900</v>
      </c>
      <c r="P44" s="21"/>
      <c r="Q44" s="21"/>
      <c r="R44" s="21"/>
      <c r="S44" s="21"/>
      <c r="T44" s="21"/>
      <c r="U44" s="21"/>
      <c r="V44" s="19" t="n">
        <v>93654</v>
      </c>
      <c r="W44" s="19" t="n">
        <v>93654</v>
      </c>
    </row>
    <row r="45" customFormat="false" ht="63" hidden="false" customHeight="false" outlineLevel="4" collapsed="false">
      <c r="A45" s="17" t="s">
        <v>28</v>
      </c>
      <c r="B45" s="18" t="s">
        <v>18</v>
      </c>
      <c r="C45" s="12" t="n">
        <v>821</v>
      </c>
      <c r="D45" s="18" t="s">
        <v>20</v>
      </c>
      <c r="E45" s="18" t="s">
        <v>59</v>
      </c>
      <c r="F45" s="22" t="s">
        <v>35</v>
      </c>
      <c r="G45" s="18" t="s">
        <v>29</v>
      </c>
      <c r="H45" s="18" t="s">
        <v>18</v>
      </c>
      <c r="I45" s="18"/>
      <c r="J45" s="18"/>
      <c r="K45" s="18"/>
      <c r="L45" s="18"/>
      <c r="M45" s="18"/>
      <c r="N45" s="18"/>
      <c r="O45" s="19" t="n">
        <v>7509750</v>
      </c>
      <c r="P45" s="21"/>
      <c r="Q45" s="21"/>
      <c r="R45" s="21"/>
      <c r="S45" s="21"/>
      <c r="T45" s="21"/>
      <c r="U45" s="21"/>
      <c r="V45" s="19" t="n">
        <v>6758775</v>
      </c>
      <c r="W45" s="19" t="n">
        <v>6758775</v>
      </c>
      <c r="X45" s="20"/>
    </row>
    <row r="46" customFormat="false" ht="15.75" hidden="false" customHeight="false" outlineLevel="4" collapsed="false">
      <c r="A46" s="17" t="s">
        <v>38</v>
      </c>
      <c r="B46" s="18" t="s">
        <v>18</v>
      </c>
      <c r="C46" s="12" t="n">
        <v>821</v>
      </c>
      <c r="D46" s="18" t="s">
        <v>20</v>
      </c>
      <c r="E46" s="18" t="s">
        <v>59</v>
      </c>
      <c r="F46" s="22" t="s">
        <v>35</v>
      </c>
      <c r="G46" s="18" t="s">
        <v>39</v>
      </c>
      <c r="H46" s="18" t="s">
        <v>18</v>
      </c>
      <c r="I46" s="18"/>
      <c r="J46" s="18"/>
      <c r="K46" s="18"/>
      <c r="L46" s="18"/>
      <c r="M46" s="18"/>
      <c r="N46" s="18"/>
      <c r="O46" s="19" t="n">
        <v>904500</v>
      </c>
      <c r="P46" s="21"/>
      <c r="Q46" s="21"/>
      <c r="R46" s="21"/>
      <c r="S46" s="21"/>
      <c r="T46" s="21"/>
      <c r="U46" s="21"/>
      <c r="V46" s="19" t="n">
        <v>777870</v>
      </c>
      <c r="W46" s="19" t="n">
        <v>777870</v>
      </c>
      <c r="X46" s="20"/>
    </row>
    <row r="47" customFormat="false" ht="63" hidden="false" customHeight="false" outlineLevel="4" collapsed="false">
      <c r="A47" s="17" t="s">
        <v>65</v>
      </c>
      <c r="B47" s="18"/>
      <c r="C47" s="12" t="n">
        <v>821</v>
      </c>
      <c r="D47" s="18" t="s">
        <v>20</v>
      </c>
      <c r="E47" s="18" t="s">
        <v>59</v>
      </c>
      <c r="F47" s="22" t="s">
        <v>35</v>
      </c>
      <c r="G47" s="18" t="n">
        <v>321</v>
      </c>
      <c r="H47" s="18"/>
      <c r="I47" s="18"/>
      <c r="J47" s="18"/>
      <c r="K47" s="18"/>
      <c r="L47" s="18"/>
      <c r="M47" s="18"/>
      <c r="N47" s="18"/>
      <c r="O47" s="19" t="n">
        <v>117248.52</v>
      </c>
      <c r="P47" s="21"/>
      <c r="Q47" s="21"/>
      <c r="R47" s="21"/>
      <c r="S47" s="21"/>
      <c r="T47" s="21"/>
      <c r="U47" s="21"/>
      <c r="V47" s="19"/>
      <c r="W47" s="19"/>
      <c r="X47" s="20"/>
    </row>
    <row r="48" customFormat="false" ht="31.5" hidden="false" customHeight="false" outlineLevel="4" collapsed="false">
      <c r="A48" s="17" t="s">
        <v>40</v>
      </c>
      <c r="B48" s="18" t="s">
        <v>18</v>
      </c>
      <c r="C48" s="12" t="n">
        <v>821</v>
      </c>
      <c r="D48" s="18" t="s">
        <v>20</v>
      </c>
      <c r="E48" s="18" t="s">
        <v>59</v>
      </c>
      <c r="F48" s="22" t="s">
        <v>35</v>
      </c>
      <c r="G48" s="18" t="s">
        <v>41</v>
      </c>
      <c r="H48" s="18" t="s">
        <v>18</v>
      </c>
      <c r="I48" s="18"/>
      <c r="J48" s="18"/>
      <c r="K48" s="18"/>
      <c r="L48" s="18"/>
      <c r="M48" s="18"/>
      <c r="N48" s="18"/>
      <c r="O48" s="19" t="n">
        <v>9000</v>
      </c>
      <c r="P48" s="21"/>
      <c r="Q48" s="21"/>
      <c r="R48" s="21"/>
      <c r="S48" s="21"/>
      <c r="T48" s="21"/>
      <c r="U48" s="21"/>
      <c r="V48" s="19" t="n">
        <v>9000</v>
      </c>
      <c r="W48" s="19" t="n">
        <v>9000</v>
      </c>
    </row>
    <row r="49" customFormat="false" ht="15.75" hidden="false" customHeight="false" outlineLevel="4" collapsed="false">
      <c r="A49" s="17" t="s">
        <v>42</v>
      </c>
      <c r="B49" s="18" t="s">
        <v>18</v>
      </c>
      <c r="C49" s="12" t="n">
        <v>821</v>
      </c>
      <c r="D49" s="18" t="s">
        <v>20</v>
      </c>
      <c r="E49" s="18" t="s">
        <v>59</v>
      </c>
      <c r="F49" s="22" t="s">
        <v>35</v>
      </c>
      <c r="G49" s="18" t="s">
        <v>43</v>
      </c>
      <c r="H49" s="18" t="s">
        <v>18</v>
      </c>
      <c r="I49" s="18"/>
      <c r="J49" s="18"/>
      <c r="K49" s="18"/>
      <c r="L49" s="18"/>
      <c r="M49" s="18"/>
      <c r="N49" s="18"/>
      <c r="O49" s="19" t="n">
        <v>9000</v>
      </c>
      <c r="P49" s="21"/>
      <c r="Q49" s="21"/>
      <c r="R49" s="21"/>
      <c r="S49" s="21"/>
      <c r="T49" s="21"/>
      <c r="U49" s="21"/>
      <c r="V49" s="19" t="n">
        <v>7740</v>
      </c>
      <c r="W49" s="19" t="n">
        <v>7740</v>
      </c>
    </row>
    <row r="50" customFormat="false" ht="31.5" hidden="false" customHeight="false" outlineLevel="3" collapsed="false">
      <c r="A50" s="17" t="s">
        <v>66</v>
      </c>
      <c r="B50" s="18" t="s">
        <v>18</v>
      </c>
      <c r="C50" s="12" t="n">
        <v>821</v>
      </c>
      <c r="D50" s="18" t="s">
        <v>20</v>
      </c>
      <c r="E50" s="18" t="s">
        <v>59</v>
      </c>
      <c r="F50" s="22" t="s">
        <v>67</v>
      </c>
      <c r="G50" s="18" t="s">
        <v>18</v>
      </c>
      <c r="H50" s="18" t="s">
        <v>18</v>
      </c>
      <c r="I50" s="18"/>
      <c r="J50" s="18"/>
      <c r="K50" s="18"/>
      <c r="L50" s="18"/>
      <c r="M50" s="18"/>
      <c r="N50" s="18"/>
      <c r="O50" s="19" t="n">
        <f aca="false">O51</f>
        <v>225000</v>
      </c>
      <c r="P50" s="19" t="n">
        <f aca="false">P51</f>
        <v>0</v>
      </c>
      <c r="Q50" s="19" t="n">
        <f aca="false">Q51</f>
        <v>0</v>
      </c>
      <c r="R50" s="19" t="n">
        <f aca="false">R51</f>
        <v>0</v>
      </c>
      <c r="S50" s="19" t="n">
        <f aca="false">S51</f>
        <v>0</v>
      </c>
      <c r="T50" s="19" t="n">
        <f aca="false">T51</f>
        <v>0</v>
      </c>
      <c r="U50" s="19" t="n">
        <f aca="false">U51</f>
        <v>0</v>
      </c>
      <c r="V50" s="19" t="n">
        <f aca="false">V51</f>
        <v>192200</v>
      </c>
      <c r="W50" s="19" t="n">
        <f aca="false">W51</f>
        <v>192200</v>
      </c>
    </row>
    <row r="51" customFormat="false" ht="51" hidden="false" customHeight="true" outlineLevel="3" collapsed="false">
      <c r="A51" s="17" t="s">
        <v>68</v>
      </c>
      <c r="B51" s="18"/>
      <c r="C51" s="12" t="n">
        <v>821</v>
      </c>
      <c r="D51" s="18" t="s">
        <v>20</v>
      </c>
      <c r="E51" s="18" t="s">
        <v>59</v>
      </c>
      <c r="F51" s="22" t="s">
        <v>69</v>
      </c>
      <c r="G51" s="22" t="s">
        <v>18</v>
      </c>
      <c r="H51" s="18"/>
      <c r="I51" s="18"/>
      <c r="J51" s="18"/>
      <c r="K51" s="18"/>
      <c r="L51" s="18"/>
      <c r="M51" s="18"/>
      <c r="N51" s="18"/>
      <c r="O51" s="19" t="n">
        <f aca="false">O52</f>
        <v>225000</v>
      </c>
      <c r="P51" s="19" t="n">
        <f aca="false">P52</f>
        <v>0</v>
      </c>
      <c r="Q51" s="19" t="n">
        <f aca="false">Q52</f>
        <v>0</v>
      </c>
      <c r="R51" s="19" t="n">
        <f aca="false">R52</f>
        <v>0</v>
      </c>
      <c r="S51" s="19" t="n">
        <f aca="false">S52</f>
        <v>0</v>
      </c>
      <c r="T51" s="19" t="n">
        <f aca="false">T52</f>
        <v>0</v>
      </c>
      <c r="U51" s="19" t="n">
        <f aca="false">U52</f>
        <v>0</v>
      </c>
      <c r="V51" s="19" t="n">
        <f aca="false">V52</f>
        <v>192200</v>
      </c>
      <c r="W51" s="19" t="n">
        <f aca="false">W52</f>
        <v>192200</v>
      </c>
    </row>
    <row r="52" customFormat="false" ht="15.75" hidden="false" customHeight="false" outlineLevel="4" collapsed="false">
      <c r="A52" s="17" t="s">
        <v>38</v>
      </c>
      <c r="B52" s="18" t="s">
        <v>18</v>
      </c>
      <c r="C52" s="12" t="n">
        <v>821</v>
      </c>
      <c r="D52" s="18" t="s">
        <v>20</v>
      </c>
      <c r="E52" s="18" t="s">
        <v>59</v>
      </c>
      <c r="F52" s="22" t="s">
        <v>69</v>
      </c>
      <c r="G52" s="18" t="s">
        <v>39</v>
      </c>
      <c r="H52" s="18" t="s">
        <v>18</v>
      </c>
      <c r="I52" s="18"/>
      <c r="J52" s="18"/>
      <c r="K52" s="18"/>
      <c r="L52" s="18"/>
      <c r="M52" s="18"/>
      <c r="N52" s="18"/>
      <c r="O52" s="19" t="n">
        <v>225000</v>
      </c>
      <c r="P52" s="21"/>
      <c r="Q52" s="21"/>
      <c r="R52" s="21"/>
      <c r="S52" s="21"/>
      <c r="T52" s="21"/>
      <c r="U52" s="21"/>
      <c r="V52" s="19" t="n">
        <v>192200</v>
      </c>
      <c r="W52" s="19" t="n">
        <v>192200</v>
      </c>
    </row>
    <row r="53" customFormat="false" ht="40.5" hidden="false" customHeight="true" outlineLevel="4" collapsed="false">
      <c r="A53" s="17" t="s">
        <v>70</v>
      </c>
      <c r="B53" s="18"/>
      <c r="C53" s="12" t="n">
        <v>821</v>
      </c>
      <c r="D53" s="18" t="s">
        <v>20</v>
      </c>
      <c r="E53" s="18" t="s">
        <v>59</v>
      </c>
      <c r="F53" s="22" t="s">
        <v>71</v>
      </c>
      <c r="G53" s="22" t="s">
        <v>18</v>
      </c>
      <c r="H53" s="18"/>
      <c r="I53" s="18"/>
      <c r="J53" s="18"/>
      <c r="K53" s="18"/>
      <c r="L53" s="18"/>
      <c r="M53" s="18"/>
      <c r="N53" s="18"/>
      <c r="O53" s="19" t="n">
        <f aca="false">O54+O55+O56</f>
        <v>1490622</v>
      </c>
      <c r="P53" s="19" t="e">
        <f aca="false">P54+#REF!+P55+P56+#REF!+#REF!+#REF!</f>
        <v>#REF!</v>
      </c>
      <c r="Q53" s="19" t="e">
        <f aca="false">Q54+#REF!+Q55+Q56+#REF!+#REF!+#REF!</f>
        <v>#REF!</v>
      </c>
      <c r="R53" s="19" t="e">
        <f aca="false">R54+#REF!+R55+R56+#REF!+#REF!+#REF!</f>
        <v>#REF!</v>
      </c>
      <c r="S53" s="19" t="e">
        <f aca="false">S54+#REF!+S55+S56+#REF!+#REF!+#REF!</f>
        <v>#REF!</v>
      </c>
      <c r="T53" s="19" t="e">
        <f aca="false">T54+#REF!+T55+T56+#REF!+#REF!+#REF!</f>
        <v>#REF!</v>
      </c>
      <c r="U53" s="19" t="e">
        <f aca="false">U54+#REF!+U55+U56+#REF!+#REF!+#REF!</f>
        <v>#REF!</v>
      </c>
      <c r="V53" s="19" t="n">
        <f aca="false">V54+V55+V56</f>
        <v>1490622</v>
      </c>
      <c r="W53" s="19" t="n">
        <f aca="false">W54+W55+W56</f>
        <v>1490622</v>
      </c>
    </row>
    <row r="54" customFormat="false" ht="31.5" hidden="false" customHeight="false" outlineLevel="4" collapsed="false">
      <c r="A54" s="17" t="s">
        <v>26</v>
      </c>
      <c r="B54" s="18" t="s">
        <v>18</v>
      </c>
      <c r="C54" s="12" t="n">
        <v>821</v>
      </c>
      <c r="D54" s="18" t="s">
        <v>20</v>
      </c>
      <c r="E54" s="18" t="n">
        <v>13</v>
      </c>
      <c r="F54" s="22" t="s">
        <v>71</v>
      </c>
      <c r="G54" s="18" t="s">
        <v>27</v>
      </c>
      <c r="H54" s="18"/>
      <c r="I54" s="18"/>
      <c r="J54" s="18"/>
      <c r="K54" s="18"/>
      <c r="L54" s="18"/>
      <c r="M54" s="18"/>
      <c r="N54" s="18"/>
      <c r="O54" s="19" t="n">
        <v>1003650</v>
      </c>
      <c r="P54" s="21"/>
      <c r="Q54" s="21"/>
      <c r="R54" s="21"/>
      <c r="S54" s="21"/>
      <c r="T54" s="21"/>
      <c r="U54" s="21"/>
      <c r="V54" s="19" t="n">
        <v>1003650</v>
      </c>
      <c r="W54" s="19" t="n">
        <v>1003650</v>
      </c>
    </row>
    <row r="55" customFormat="false" ht="63" hidden="false" customHeight="false" outlineLevel="4" collapsed="false">
      <c r="A55" s="17" t="s">
        <v>28</v>
      </c>
      <c r="B55" s="18" t="s">
        <v>18</v>
      </c>
      <c r="C55" s="12" t="n">
        <v>821</v>
      </c>
      <c r="D55" s="18" t="s">
        <v>20</v>
      </c>
      <c r="E55" s="18" t="n">
        <v>13</v>
      </c>
      <c r="F55" s="22" t="s">
        <v>71</v>
      </c>
      <c r="G55" s="18" t="s">
        <v>29</v>
      </c>
      <c r="H55" s="18"/>
      <c r="I55" s="18"/>
      <c r="J55" s="18"/>
      <c r="K55" s="18"/>
      <c r="L55" s="18"/>
      <c r="M55" s="18"/>
      <c r="N55" s="18"/>
      <c r="O55" s="19" t="n">
        <v>299478</v>
      </c>
      <c r="P55" s="21"/>
      <c r="Q55" s="21"/>
      <c r="R55" s="21"/>
      <c r="S55" s="21"/>
      <c r="T55" s="21"/>
      <c r="U55" s="21"/>
      <c r="V55" s="19" t="n">
        <v>299478</v>
      </c>
      <c r="W55" s="19" t="n">
        <v>299478</v>
      </c>
    </row>
    <row r="56" customFormat="false" ht="15.75" hidden="false" customHeight="false" outlineLevel="4" collapsed="false">
      <c r="A56" s="17" t="s">
        <v>38</v>
      </c>
      <c r="B56" s="18"/>
      <c r="C56" s="12" t="n">
        <v>821</v>
      </c>
      <c r="D56" s="18" t="s">
        <v>20</v>
      </c>
      <c r="E56" s="18" t="n">
        <v>13</v>
      </c>
      <c r="F56" s="22" t="s">
        <v>71</v>
      </c>
      <c r="G56" s="18" t="n">
        <v>244</v>
      </c>
      <c r="H56" s="18"/>
      <c r="I56" s="18"/>
      <c r="J56" s="18"/>
      <c r="K56" s="18"/>
      <c r="L56" s="18"/>
      <c r="M56" s="18"/>
      <c r="N56" s="18"/>
      <c r="O56" s="19" t="n">
        <v>187494</v>
      </c>
      <c r="P56" s="21"/>
      <c r="Q56" s="21"/>
      <c r="R56" s="21"/>
      <c r="S56" s="21"/>
      <c r="T56" s="21"/>
      <c r="U56" s="21"/>
      <c r="V56" s="19" t="n">
        <v>187494</v>
      </c>
      <c r="W56" s="19" t="n">
        <v>187494</v>
      </c>
    </row>
    <row r="57" customFormat="false" ht="47.25" hidden="false" customHeight="false" outlineLevel="4" collapsed="false">
      <c r="A57" s="23" t="s">
        <v>72</v>
      </c>
      <c r="B57" s="18"/>
      <c r="C57" s="12" t="n">
        <v>821</v>
      </c>
      <c r="D57" s="18" t="s">
        <v>20</v>
      </c>
      <c r="E57" s="18" t="n">
        <v>13</v>
      </c>
      <c r="F57" s="22" t="s">
        <v>73</v>
      </c>
      <c r="G57" s="24" t="s">
        <v>18</v>
      </c>
      <c r="H57" s="18"/>
      <c r="I57" s="18"/>
      <c r="J57" s="18"/>
      <c r="K57" s="18"/>
      <c r="L57" s="18"/>
      <c r="M57" s="18"/>
      <c r="N57" s="18"/>
      <c r="O57" s="19" t="n">
        <f aca="false">O58+O59</f>
        <v>353579</v>
      </c>
      <c r="P57" s="19" t="e">
        <f aca="false">P58+P59+#REF!</f>
        <v>#REF!</v>
      </c>
      <c r="Q57" s="19" t="e">
        <f aca="false">Q58+Q59+#REF!</f>
        <v>#REF!</v>
      </c>
      <c r="R57" s="19" t="e">
        <f aca="false">R58+R59+#REF!</f>
        <v>#REF!</v>
      </c>
      <c r="S57" s="19" t="e">
        <f aca="false">S58+S59+#REF!</f>
        <v>#REF!</v>
      </c>
      <c r="T57" s="19" t="e">
        <f aca="false">T58+T59+#REF!</f>
        <v>#REF!</v>
      </c>
      <c r="U57" s="19" t="e">
        <f aca="false">U58+U59+#REF!</f>
        <v>#REF!</v>
      </c>
      <c r="V57" s="19" t="n">
        <f aca="false">V58+V59</f>
        <v>353579</v>
      </c>
      <c r="W57" s="19" t="n">
        <f aca="false">W58+W59</f>
        <v>353579</v>
      </c>
    </row>
    <row r="58" customFormat="false" ht="31.5" hidden="false" customHeight="false" outlineLevel="4" collapsed="false">
      <c r="A58" s="17" t="s">
        <v>26</v>
      </c>
      <c r="B58" s="18"/>
      <c r="C58" s="12" t="n">
        <v>821</v>
      </c>
      <c r="D58" s="18" t="s">
        <v>20</v>
      </c>
      <c r="E58" s="18" t="n">
        <v>13</v>
      </c>
      <c r="F58" s="22" t="s">
        <v>73</v>
      </c>
      <c r="G58" s="18" t="s">
        <v>27</v>
      </c>
      <c r="H58" s="18"/>
      <c r="I58" s="18"/>
      <c r="J58" s="18"/>
      <c r="K58" s="18"/>
      <c r="L58" s="18"/>
      <c r="M58" s="18"/>
      <c r="N58" s="18"/>
      <c r="O58" s="19" t="n">
        <v>271570</v>
      </c>
      <c r="P58" s="21"/>
      <c r="Q58" s="21"/>
      <c r="R58" s="21"/>
      <c r="S58" s="21"/>
      <c r="T58" s="21"/>
      <c r="U58" s="21"/>
      <c r="V58" s="19" t="n">
        <v>271570</v>
      </c>
      <c r="W58" s="19" t="n">
        <v>271570</v>
      </c>
    </row>
    <row r="59" customFormat="false" ht="63" hidden="false" customHeight="false" outlineLevel="4" collapsed="false">
      <c r="A59" s="17" t="s">
        <v>28</v>
      </c>
      <c r="B59" s="18"/>
      <c r="C59" s="12" t="n">
        <v>821</v>
      </c>
      <c r="D59" s="18" t="s">
        <v>20</v>
      </c>
      <c r="E59" s="18" t="n">
        <v>13</v>
      </c>
      <c r="F59" s="22" t="s">
        <v>73</v>
      </c>
      <c r="G59" s="18" t="s">
        <v>29</v>
      </c>
      <c r="H59" s="18"/>
      <c r="I59" s="18"/>
      <c r="J59" s="18"/>
      <c r="K59" s="18"/>
      <c r="L59" s="18"/>
      <c r="M59" s="18"/>
      <c r="N59" s="18"/>
      <c r="O59" s="19" t="n">
        <v>82009</v>
      </c>
      <c r="P59" s="21"/>
      <c r="Q59" s="21"/>
      <c r="R59" s="21"/>
      <c r="S59" s="21"/>
      <c r="T59" s="21"/>
      <c r="U59" s="21"/>
      <c r="V59" s="19" t="n">
        <v>82009</v>
      </c>
      <c r="W59" s="19" t="n">
        <v>82009</v>
      </c>
    </row>
    <row r="60" customFormat="false" ht="47.25" hidden="false" customHeight="false" outlineLevel="4" collapsed="false">
      <c r="A60" s="17" t="s">
        <v>74</v>
      </c>
      <c r="B60" s="18"/>
      <c r="C60" s="12" t="n">
        <v>821</v>
      </c>
      <c r="D60" s="18" t="s">
        <v>20</v>
      </c>
      <c r="E60" s="18" t="n">
        <v>13</v>
      </c>
      <c r="F60" s="22" t="s">
        <v>75</v>
      </c>
      <c r="G60" s="24" t="s">
        <v>18</v>
      </c>
      <c r="H60" s="18"/>
      <c r="I60" s="18"/>
      <c r="J60" s="18"/>
      <c r="K60" s="18"/>
      <c r="L60" s="18"/>
      <c r="M60" s="18"/>
      <c r="N60" s="18"/>
      <c r="O60" s="19" t="n">
        <f aca="false">O61+O62+O63</f>
        <v>1398980</v>
      </c>
      <c r="P60" s="19" t="e">
        <f aca="false">P61+#REF!+P62+P63</f>
        <v>#REF!</v>
      </c>
      <c r="Q60" s="19" t="e">
        <f aca="false">Q61+#REF!+Q62+Q63</f>
        <v>#REF!</v>
      </c>
      <c r="R60" s="19" t="e">
        <f aca="false">R61+#REF!+R62+R63</f>
        <v>#REF!</v>
      </c>
      <c r="S60" s="19" t="e">
        <f aca="false">S61+#REF!+S62+S63</f>
        <v>#REF!</v>
      </c>
      <c r="T60" s="19" t="e">
        <f aca="false">T61+#REF!+T62+T63</f>
        <v>#REF!</v>
      </c>
      <c r="U60" s="19" t="e">
        <f aca="false">U61+#REF!+U62+U63</f>
        <v>#REF!</v>
      </c>
      <c r="V60" s="19" t="n">
        <f aca="false">V61+V62+V63</f>
        <v>1473746</v>
      </c>
      <c r="W60" s="19" t="n">
        <f aca="false">W61+W62+W63</f>
        <v>1532649</v>
      </c>
    </row>
    <row r="61" customFormat="false" ht="31.5" hidden="false" customHeight="false" outlineLevel="4" collapsed="false">
      <c r="A61" s="17" t="s">
        <v>26</v>
      </c>
      <c r="B61" s="18" t="s">
        <v>18</v>
      </c>
      <c r="C61" s="12" t="n">
        <v>821</v>
      </c>
      <c r="D61" s="18" t="s">
        <v>20</v>
      </c>
      <c r="E61" s="18" t="n">
        <v>13</v>
      </c>
      <c r="F61" s="22" t="s">
        <v>75</v>
      </c>
      <c r="G61" s="18" t="s">
        <v>27</v>
      </c>
      <c r="H61" s="18"/>
      <c r="I61" s="18"/>
      <c r="J61" s="18"/>
      <c r="K61" s="18"/>
      <c r="L61" s="18"/>
      <c r="M61" s="18"/>
      <c r="N61" s="18"/>
      <c r="O61" s="19" t="n">
        <v>1047255</v>
      </c>
      <c r="P61" s="21"/>
      <c r="Q61" s="21"/>
      <c r="R61" s="21"/>
      <c r="S61" s="21"/>
      <c r="T61" s="21"/>
      <c r="U61" s="21"/>
      <c r="V61" s="19" t="n">
        <v>1089200</v>
      </c>
      <c r="W61" s="19" t="n">
        <v>1144000</v>
      </c>
    </row>
    <row r="62" customFormat="false" ht="63" hidden="false" customHeight="false" outlineLevel="4" collapsed="false">
      <c r="A62" s="17" t="s">
        <v>28</v>
      </c>
      <c r="B62" s="18" t="s">
        <v>18</v>
      </c>
      <c r="C62" s="12" t="n">
        <v>821</v>
      </c>
      <c r="D62" s="18" t="s">
        <v>20</v>
      </c>
      <c r="E62" s="18" t="n">
        <v>13</v>
      </c>
      <c r="F62" s="22" t="s">
        <v>75</v>
      </c>
      <c r="G62" s="18" t="s">
        <v>29</v>
      </c>
      <c r="H62" s="18"/>
      <c r="I62" s="18"/>
      <c r="J62" s="18"/>
      <c r="K62" s="18"/>
      <c r="L62" s="18"/>
      <c r="M62" s="18"/>
      <c r="N62" s="18"/>
      <c r="O62" s="19" t="n">
        <v>313860</v>
      </c>
      <c r="P62" s="21"/>
      <c r="Q62" s="21"/>
      <c r="R62" s="21"/>
      <c r="S62" s="21"/>
      <c r="T62" s="21"/>
      <c r="U62" s="21"/>
      <c r="V62" s="19" t="n">
        <v>326510</v>
      </c>
      <c r="W62" s="19" t="n">
        <v>343080</v>
      </c>
    </row>
    <row r="63" customFormat="false" ht="15.75" hidden="false" customHeight="false" outlineLevel="4" collapsed="false">
      <c r="A63" s="17" t="s">
        <v>38</v>
      </c>
      <c r="B63" s="18"/>
      <c r="C63" s="12" t="n">
        <v>821</v>
      </c>
      <c r="D63" s="18" t="s">
        <v>20</v>
      </c>
      <c r="E63" s="18" t="n">
        <v>13</v>
      </c>
      <c r="F63" s="22" t="s">
        <v>75</v>
      </c>
      <c r="G63" s="18" t="n">
        <v>244</v>
      </c>
      <c r="H63" s="18"/>
      <c r="I63" s="18"/>
      <c r="J63" s="18"/>
      <c r="K63" s="18"/>
      <c r="L63" s="18"/>
      <c r="M63" s="18"/>
      <c r="N63" s="18"/>
      <c r="O63" s="19" t="n">
        <v>37865</v>
      </c>
      <c r="P63" s="21"/>
      <c r="Q63" s="21"/>
      <c r="R63" s="21"/>
      <c r="S63" s="21"/>
      <c r="T63" s="21"/>
      <c r="U63" s="21"/>
      <c r="V63" s="19" t="n">
        <v>58036</v>
      </c>
      <c r="W63" s="19" t="n">
        <v>45569</v>
      </c>
    </row>
    <row r="64" customFormat="false" ht="47.25" hidden="false" customHeight="false" outlineLevel="4" collapsed="false">
      <c r="A64" s="17" t="s">
        <v>76</v>
      </c>
      <c r="B64" s="18"/>
      <c r="C64" s="12" t="n">
        <v>821</v>
      </c>
      <c r="D64" s="24" t="s">
        <v>20</v>
      </c>
      <c r="E64" s="24" t="s">
        <v>59</v>
      </c>
      <c r="F64" s="24" t="s">
        <v>77</v>
      </c>
      <c r="G64" s="24" t="s">
        <v>18</v>
      </c>
      <c r="H64" s="18"/>
      <c r="I64" s="18"/>
      <c r="J64" s="18"/>
      <c r="K64" s="18"/>
      <c r="L64" s="18"/>
      <c r="M64" s="18"/>
      <c r="N64" s="18"/>
      <c r="O64" s="19" t="n">
        <f aca="false">O65+O66+O67+O68</f>
        <v>946950</v>
      </c>
      <c r="P64" s="19" t="n">
        <f aca="false">P65+P66+P67+P68</f>
        <v>0</v>
      </c>
      <c r="Q64" s="19" t="n">
        <f aca="false">Q65+Q66+Q67+Q68</f>
        <v>0</v>
      </c>
      <c r="R64" s="19" t="n">
        <f aca="false">R65+R66+R67+R68</f>
        <v>0</v>
      </c>
      <c r="S64" s="19" t="n">
        <f aca="false">S65+S66+S67+S68</f>
        <v>0</v>
      </c>
      <c r="T64" s="19" t="n">
        <f aca="false">T65+T66+T67+T68</f>
        <v>0</v>
      </c>
      <c r="U64" s="19" t="n">
        <f aca="false">U65+U66+U67+U68</f>
        <v>0</v>
      </c>
      <c r="V64" s="19" t="n">
        <f aca="false">V65+V66+V67+V68</f>
        <v>992018</v>
      </c>
      <c r="W64" s="19" t="n">
        <f aca="false">W65+W66+W67+W68</f>
        <v>1029099</v>
      </c>
    </row>
    <row r="65" customFormat="false" ht="31.5" hidden="false" customHeight="false" outlineLevel="4" collapsed="false">
      <c r="A65" s="17" t="s">
        <v>26</v>
      </c>
      <c r="B65" s="18"/>
      <c r="C65" s="12" t="n">
        <v>821</v>
      </c>
      <c r="D65" s="24" t="s">
        <v>20</v>
      </c>
      <c r="E65" s="24" t="s">
        <v>59</v>
      </c>
      <c r="F65" s="24" t="s">
        <v>77</v>
      </c>
      <c r="G65" s="18" t="n">
        <v>121</v>
      </c>
      <c r="H65" s="18"/>
      <c r="I65" s="18"/>
      <c r="J65" s="18"/>
      <c r="K65" s="18"/>
      <c r="L65" s="18"/>
      <c r="M65" s="18"/>
      <c r="N65" s="18"/>
      <c r="O65" s="19" t="n">
        <v>534900</v>
      </c>
      <c r="P65" s="21"/>
      <c r="Q65" s="21"/>
      <c r="R65" s="21"/>
      <c r="S65" s="21"/>
      <c r="T65" s="21"/>
      <c r="U65" s="21"/>
      <c r="V65" s="19" t="n">
        <v>561650</v>
      </c>
      <c r="W65" s="19" t="n">
        <v>590000</v>
      </c>
    </row>
    <row r="66" customFormat="false" ht="47.25" hidden="false" customHeight="false" outlineLevel="4" collapsed="false">
      <c r="A66" s="17" t="s">
        <v>36</v>
      </c>
      <c r="B66" s="18"/>
      <c r="C66" s="12" t="n">
        <v>821</v>
      </c>
      <c r="D66" s="24" t="s">
        <v>20</v>
      </c>
      <c r="E66" s="24" t="s">
        <v>59</v>
      </c>
      <c r="F66" s="24" t="s">
        <v>77</v>
      </c>
      <c r="G66" s="18" t="n">
        <v>122</v>
      </c>
      <c r="H66" s="18"/>
      <c r="I66" s="18"/>
      <c r="J66" s="18"/>
      <c r="K66" s="18"/>
      <c r="L66" s="18"/>
      <c r="M66" s="18"/>
      <c r="N66" s="18"/>
      <c r="O66" s="19" t="n">
        <v>2000</v>
      </c>
      <c r="P66" s="21"/>
      <c r="Q66" s="21"/>
      <c r="R66" s="21"/>
      <c r="S66" s="21"/>
      <c r="T66" s="21"/>
      <c r="U66" s="21"/>
      <c r="V66" s="19" t="n">
        <v>2000</v>
      </c>
      <c r="W66" s="19" t="n">
        <v>2500</v>
      </c>
    </row>
    <row r="67" customFormat="false" ht="63" hidden="false" customHeight="false" outlineLevel="4" collapsed="false">
      <c r="A67" s="17" t="s">
        <v>28</v>
      </c>
      <c r="B67" s="18"/>
      <c r="C67" s="12" t="n">
        <v>821</v>
      </c>
      <c r="D67" s="24" t="s">
        <v>20</v>
      </c>
      <c r="E67" s="24" t="s">
        <v>59</v>
      </c>
      <c r="F67" s="24" t="s">
        <v>77</v>
      </c>
      <c r="G67" s="18" t="n">
        <v>129</v>
      </c>
      <c r="H67" s="18"/>
      <c r="I67" s="18"/>
      <c r="J67" s="18"/>
      <c r="K67" s="18"/>
      <c r="L67" s="18"/>
      <c r="M67" s="18"/>
      <c r="N67" s="18"/>
      <c r="O67" s="19" t="n">
        <v>160332</v>
      </c>
      <c r="P67" s="21"/>
      <c r="Q67" s="21"/>
      <c r="R67" s="21"/>
      <c r="S67" s="21"/>
      <c r="T67" s="21"/>
      <c r="U67" s="21"/>
      <c r="V67" s="19" t="n">
        <v>168410</v>
      </c>
      <c r="W67" s="19" t="n">
        <v>176980</v>
      </c>
    </row>
    <row r="68" customFormat="false" ht="15.75" hidden="false" customHeight="false" outlineLevel="4" collapsed="false">
      <c r="A68" s="17" t="s">
        <v>38</v>
      </c>
      <c r="B68" s="18"/>
      <c r="C68" s="12" t="n">
        <v>821</v>
      </c>
      <c r="D68" s="24" t="s">
        <v>20</v>
      </c>
      <c r="E68" s="25" t="s">
        <v>59</v>
      </c>
      <c r="F68" s="24" t="s">
        <v>77</v>
      </c>
      <c r="G68" s="18" t="n">
        <v>244</v>
      </c>
      <c r="H68" s="18"/>
      <c r="I68" s="18"/>
      <c r="J68" s="18"/>
      <c r="K68" s="18"/>
      <c r="L68" s="18"/>
      <c r="M68" s="18"/>
      <c r="N68" s="18"/>
      <c r="O68" s="19" t="n">
        <v>249718</v>
      </c>
      <c r="P68" s="21"/>
      <c r="Q68" s="21"/>
      <c r="R68" s="21"/>
      <c r="S68" s="21"/>
      <c r="T68" s="21"/>
      <c r="U68" s="21"/>
      <c r="V68" s="19" t="n">
        <v>259958</v>
      </c>
      <c r="W68" s="19" t="n">
        <v>259619</v>
      </c>
    </row>
    <row r="69" customFormat="false" ht="15.75" hidden="false" customHeight="false" outlineLevel="4" collapsed="false">
      <c r="A69" s="17" t="s">
        <v>78</v>
      </c>
      <c r="B69" s="18"/>
      <c r="C69" s="12" t="n">
        <v>821</v>
      </c>
      <c r="D69" s="24" t="s">
        <v>20</v>
      </c>
      <c r="E69" s="25" t="s">
        <v>59</v>
      </c>
      <c r="F69" s="24" t="s">
        <v>79</v>
      </c>
      <c r="G69" s="18" t="s">
        <v>18</v>
      </c>
      <c r="H69" s="18"/>
      <c r="I69" s="18"/>
      <c r="J69" s="18"/>
      <c r="K69" s="18"/>
      <c r="L69" s="18"/>
      <c r="M69" s="18"/>
      <c r="N69" s="18"/>
      <c r="O69" s="19" t="n">
        <f aca="false">O70</f>
        <v>40000</v>
      </c>
      <c r="P69" s="21"/>
      <c r="Q69" s="21"/>
      <c r="R69" s="21"/>
      <c r="S69" s="21"/>
      <c r="T69" s="21"/>
      <c r="U69" s="21"/>
      <c r="V69" s="19"/>
      <c r="W69" s="19"/>
    </row>
    <row r="70" customFormat="false" ht="15.75" hidden="false" customHeight="false" outlineLevel="4" collapsed="false">
      <c r="A70" s="17" t="s">
        <v>80</v>
      </c>
      <c r="B70" s="18"/>
      <c r="C70" s="12" t="n">
        <v>821</v>
      </c>
      <c r="D70" s="24" t="s">
        <v>20</v>
      </c>
      <c r="E70" s="24" t="s">
        <v>59</v>
      </c>
      <c r="F70" s="24" t="s">
        <v>81</v>
      </c>
      <c r="G70" s="18" t="s">
        <v>18</v>
      </c>
      <c r="H70" s="18"/>
      <c r="I70" s="18"/>
      <c r="J70" s="18"/>
      <c r="K70" s="18"/>
      <c r="L70" s="18"/>
      <c r="M70" s="18"/>
      <c r="N70" s="18"/>
      <c r="O70" s="19" t="n">
        <f aca="false">O71</f>
        <v>40000</v>
      </c>
      <c r="P70" s="21"/>
      <c r="Q70" s="21"/>
      <c r="R70" s="21"/>
      <c r="S70" s="21"/>
      <c r="T70" s="21"/>
      <c r="U70" s="21"/>
      <c r="V70" s="19"/>
      <c r="W70" s="19"/>
    </row>
    <row r="71" customFormat="false" ht="15.75" hidden="false" customHeight="false" outlineLevel="4" collapsed="false">
      <c r="A71" s="17" t="s">
        <v>38</v>
      </c>
      <c r="B71" s="18"/>
      <c r="C71" s="12" t="n">
        <v>821</v>
      </c>
      <c r="D71" s="24" t="s">
        <v>20</v>
      </c>
      <c r="E71" s="25" t="s">
        <v>59</v>
      </c>
      <c r="F71" s="24" t="s">
        <v>81</v>
      </c>
      <c r="G71" s="18" t="n">
        <v>244</v>
      </c>
      <c r="H71" s="18"/>
      <c r="I71" s="18"/>
      <c r="J71" s="18"/>
      <c r="K71" s="18"/>
      <c r="L71" s="18"/>
      <c r="M71" s="18"/>
      <c r="N71" s="18"/>
      <c r="O71" s="19" t="n">
        <v>40000</v>
      </c>
      <c r="P71" s="21"/>
      <c r="Q71" s="21"/>
      <c r="R71" s="21"/>
      <c r="S71" s="21"/>
      <c r="T71" s="21"/>
      <c r="U71" s="21"/>
      <c r="V71" s="19"/>
      <c r="W71" s="19"/>
    </row>
    <row r="72" customFormat="false" ht="31.5" hidden="false" customHeight="false" outlineLevel="4" collapsed="false">
      <c r="A72" s="17" t="s">
        <v>82</v>
      </c>
      <c r="B72" s="18"/>
      <c r="C72" s="12" t="n">
        <v>821</v>
      </c>
      <c r="D72" s="24" t="s">
        <v>20</v>
      </c>
      <c r="E72" s="25" t="s">
        <v>59</v>
      </c>
      <c r="F72" s="24" t="s">
        <v>83</v>
      </c>
      <c r="G72" s="24" t="s">
        <v>18</v>
      </c>
      <c r="H72" s="18"/>
      <c r="I72" s="18"/>
      <c r="J72" s="18"/>
      <c r="K72" s="18"/>
      <c r="L72" s="18"/>
      <c r="M72" s="18"/>
      <c r="N72" s="18"/>
      <c r="O72" s="19" t="n">
        <f aca="false">O73+O74</f>
        <v>821757</v>
      </c>
      <c r="P72" s="19" t="e">
        <f aca="false">P73+#REF!+P74</f>
        <v>#REF!</v>
      </c>
      <c r="Q72" s="19" t="e">
        <f aca="false">Q73+#REF!+Q74</f>
        <v>#REF!</v>
      </c>
      <c r="R72" s="19" t="e">
        <f aca="false">R73+#REF!+R74</f>
        <v>#REF!</v>
      </c>
      <c r="S72" s="19" t="e">
        <f aca="false">S73+#REF!+S74</f>
        <v>#REF!</v>
      </c>
      <c r="T72" s="19" t="e">
        <f aca="false">T73+#REF!+T74</f>
        <v>#REF!</v>
      </c>
      <c r="U72" s="19" t="e">
        <f aca="false">U73+#REF!+U74</f>
        <v>#REF!</v>
      </c>
      <c r="V72" s="19" t="n">
        <f aca="false">V73+V74</f>
        <v>859090</v>
      </c>
      <c r="W72" s="19" t="n">
        <f aca="false">W73+W74</f>
        <v>893500</v>
      </c>
    </row>
    <row r="73" customFormat="false" ht="31.5" hidden="false" customHeight="false" outlineLevel="4" collapsed="false">
      <c r="A73" s="17" t="s">
        <v>26</v>
      </c>
      <c r="B73" s="18"/>
      <c r="C73" s="12" t="n">
        <v>821</v>
      </c>
      <c r="D73" s="24" t="s">
        <v>20</v>
      </c>
      <c r="E73" s="24" t="s">
        <v>59</v>
      </c>
      <c r="F73" s="24" t="s">
        <v>83</v>
      </c>
      <c r="G73" s="18" t="n">
        <v>121</v>
      </c>
      <c r="H73" s="18"/>
      <c r="I73" s="18"/>
      <c r="J73" s="18"/>
      <c r="K73" s="18"/>
      <c r="L73" s="18"/>
      <c r="M73" s="18"/>
      <c r="N73" s="18"/>
      <c r="O73" s="19" t="n">
        <v>635336</v>
      </c>
      <c r="P73" s="21"/>
      <c r="Q73" s="21"/>
      <c r="R73" s="21"/>
      <c r="S73" s="21"/>
      <c r="T73" s="21"/>
      <c r="U73" s="21"/>
      <c r="V73" s="19" t="n">
        <v>660750</v>
      </c>
      <c r="W73" s="19" t="n">
        <v>687180</v>
      </c>
    </row>
    <row r="74" customFormat="false" ht="63" hidden="false" customHeight="false" outlineLevel="4" collapsed="false">
      <c r="A74" s="17" t="s">
        <v>28</v>
      </c>
      <c r="B74" s="18"/>
      <c r="C74" s="12" t="n">
        <v>821</v>
      </c>
      <c r="D74" s="24" t="s">
        <v>20</v>
      </c>
      <c r="E74" s="24" t="s">
        <v>59</v>
      </c>
      <c r="F74" s="24" t="s">
        <v>83</v>
      </c>
      <c r="G74" s="18" t="n">
        <v>129</v>
      </c>
      <c r="H74" s="18"/>
      <c r="I74" s="18"/>
      <c r="J74" s="18"/>
      <c r="K74" s="18"/>
      <c r="L74" s="18"/>
      <c r="M74" s="18"/>
      <c r="N74" s="18"/>
      <c r="O74" s="19" t="n">
        <v>186421</v>
      </c>
      <c r="P74" s="21"/>
      <c r="Q74" s="21"/>
      <c r="R74" s="21"/>
      <c r="S74" s="21"/>
      <c r="T74" s="21"/>
      <c r="U74" s="21"/>
      <c r="V74" s="19" t="n">
        <v>198340</v>
      </c>
      <c r="W74" s="19" t="n">
        <v>206320</v>
      </c>
    </row>
    <row r="75" customFormat="false" ht="78.75" hidden="false" customHeight="false" outlineLevel="4" collapsed="false">
      <c r="A75" s="17" t="s">
        <v>84</v>
      </c>
      <c r="B75" s="18"/>
      <c r="C75" s="12" t="n">
        <v>821</v>
      </c>
      <c r="D75" s="18" t="s">
        <v>20</v>
      </c>
      <c r="E75" s="18" t="n">
        <v>13</v>
      </c>
      <c r="F75" s="22" t="s">
        <v>85</v>
      </c>
      <c r="G75" s="22" t="s">
        <v>18</v>
      </c>
      <c r="H75" s="18"/>
      <c r="I75" s="18"/>
      <c r="J75" s="18"/>
      <c r="K75" s="18"/>
      <c r="L75" s="18"/>
      <c r="M75" s="18"/>
      <c r="N75" s="18"/>
      <c r="O75" s="19" t="n">
        <f aca="false">O76+O78+O82+O80</f>
        <v>1764000</v>
      </c>
      <c r="P75" s="19" t="n">
        <f aca="false">P76+P78+P82+P80</f>
        <v>0</v>
      </c>
      <c r="Q75" s="19" t="n">
        <f aca="false">Q76+Q78+Q82+Q80</f>
        <v>0</v>
      </c>
      <c r="R75" s="19" t="n">
        <f aca="false">R76+R78+R82+R80</f>
        <v>0</v>
      </c>
      <c r="S75" s="19" t="n">
        <f aca="false">S76+S78+S82+S80</f>
        <v>0</v>
      </c>
      <c r="T75" s="19" t="n">
        <f aca="false">T76+T78+T82+T80</f>
        <v>0</v>
      </c>
      <c r="U75" s="19" t="n">
        <f aca="false">U76+U78+U82+U80</f>
        <v>0</v>
      </c>
      <c r="V75" s="19" t="n">
        <f aca="false">V76+V78+V82+V80</f>
        <v>1517040</v>
      </c>
      <c r="W75" s="19" t="n">
        <f aca="false">W76+W78+W82+W80</f>
        <v>1517040</v>
      </c>
    </row>
    <row r="76" customFormat="false" ht="47.25" hidden="false" customHeight="false" outlineLevel="4" collapsed="false">
      <c r="A76" s="17" t="s">
        <v>86</v>
      </c>
      <c r="B76" s="18"/>
      <c r="C76" s="12" t="n">
        <v>821</v>
      </c>
      <c r="D76" s="18" t="s">
        <v>20</v>
      </c>
      <c r="E76" s="18" t="n">
        <v>13</v>
      </c>
      <c r="F76" s="22" t="s">
        <v>87</v>
      </c>
      <c r="G76" s="22" t="s">
        <v>18</v>
      </c>
      <c r="H76" s="18"/>
      <c r="I76" s="18"/>
      <c r="J76" s="18"/>
      <c r="K76" s="18"/>
      <c r="L76" s="18"/>
      <c r="M76" s="18"/>
      <c r="N76" s="18"/>
      <c r="O76" s="19" t="n">
        <f aca="false">O77</f>
        <v>624762</v>
      </c>
      <c r="P76" s="19" t="n">
        <f aca="false">P77</f>
        <v>0</v>
      </c>
      <c r="Q76" s="19" t="n">
        <f aca="false">Q77</f>
        <v>0</v>
      </c>
      <c r="R76" s="19" t="n">
        <f aca="false">R77</f>
        <v>0</v>
      </c>
      <c r="S76" s="19" t="n">
        <f aca="false">S77</f>
        <v>0</v>
      </c>
      <c r="T76" s="19" t="n">
        <f aca="false">T77</f>
        <v>0</v>
      </c>
      <c r="U76" s="19" t="n">
        <f aca="false">U77</f>
        <v>0</v>
      </c>
      <c r="V76" s="19" t="n">
        <f aca="false">V77</f>
        <v>537295.32</v>
      </c>
      <c r="W76" s="19" t="n">
        <f aca="false">W77</f>
        <v>537295.32</v>
      </c>
    </row>
    <row r="77" customFormat="false" ht="15.75" hidden="false" customHeight="false" outlineLevel="4" collapsed="false">
      <c r="A77" s="17" t="s">
        <v>38</v>
      </c>
      <c r="B77" s="18"/>
      <c r="C77" s="12" t="n">
        <v>821</v>
      </c>
      <c r="D77" s="18" t="s">
        <v>20</v>
      </c>
      <c r="E77" s="18" t="n">
        <v>13</v>
      </c>
      <c r="F77" s="22" t="s">
        <v>87</v>
      </c>
      <c r="G77" s="22" t="s">
        <v>39</v>
      </c>
      <c r="H77" s="18"/>
      <c r="I77" s="18"/>
      <c r="J77" s="18"/>
      <c r="K77" s="18"/>
      <c r="L77" s="18"/>
      <c r="M77" s="18"/>
      <c r="N77" s="18"/>
      <c r="O77" s="19" t="n">
        <v>624762</v>
      </c>
      <c r="P77" s="21"/>
      <c r="Q77" s="21"/>
      <c r="R77" s="21"/>
      <c r="S77" s="21"/>
      <c r="T77" s="21"/>
      <c r="U77" s="21"/>
      <c r="V77" s="19" t="n">
        <v>537295.32</v>
      </c>
      <c r="W77" s="19" t="n">
        <v>537295.32</v>
      </c>
    </row>
    <row r="78" customFormat="false" ht="31.5" hidden="false" customHeight="false" outlineLevel="4" collapsed="false">
      <c r="A78" s="26" t="s">
        <v>88</v>
      </c>
      <c r="B78" s="18"/>
      <c r="C78" s="12" t="n">
        <v>821</v>
      </c>
      <c r="D78" s="18" t="s">
        <v>20</v>
      </c>
      <c r="E78" s="18" t="n">
        <v>13</v>
      </c>
      <c r="F78" s="22" t="s">
        <v>89</v>
      </c>
      <c r="G78" s="22" t="s">
        <v>18</v>
      </c>
      <c r="H78" s="18"/>
      <c r="I78" s="18"/>
      <c r="J78" s="18"/>
      <c r="K78" s="18"/>
      <c r="L78" s="18"/>
      <c r="M78" s="18"/>
      <c r="N78" s="18"/>
      <c r="O78" s="19" t="n">
        <f aca="false">O79</f>
        <v>675000</v>
      </c>
      <c r="P78" s="19" t="n">
        <f aca="false">P79</f>
        <v>0</v>
      </c>
      <c r="Q78" s="19" t="n">
        <f aca="false">Q79</f>
        <v>0</v>
      </c>
      <c r="R78" s="19" t="n">
        <f aca="false">R79</f>
        <v>0</v>
      </c>
      <c r="S78" s="19" t="n">
        <f aca="false">S79</f>
        <v>0</v>
      </c>
      <c r="T78" s="19" t="n">
        <f aca="false">T79</f>
        <v>0</v>
      </c>
      <c r="U78" s="19" t="n">
        <f aca="false">U79</f>
        <v>0</v>
      </c>
      <c r="V78" s="19" t="n">
        <f aca="false">V79</f>
        <v>580500</v>
      </c>
      <c r="W78" s="19" t="n">
        <f aca="false">W79</f>
        <v>580500</v>
      </c>
    </row>
    <row r="79" customFormat="false" ht="15.75" hidden="false" customHeight="false" outlineLevel="4" collapsed="false">
      <c r="A79" s="17" t="s">
        <v>38</v>
      </c>
      <c r="B79" s="18"/>
      <c r="C79" s="12" t="n">
        <v>821</v>
      </c>
      <c r="D79" s="18" t="s">
        <v>20</v>
      </c>
      <c r="E79" s="18" t="n">
        <v>13</v>
      </c>
      <c r="F79" s="22" t="s">
        <v>89</v>
      </c>
      <c r="G79" s="22" t="s">
        <v>39</v>
      </c>
      <c r="H79" s="18"/>
      <c r="I79" s="18"/>
      <c r="J79" s="18"/>
      <c r="K79" s="18"/>
      <c r="L79" s="18"/>
      <c r="M79" s="18"/>
      <c r="N79" s="18"/>
      <c r="O79" s="19" t="n">
        <v>675000</v>
      </c>
      <c r="P79" s="21"/>
      <c r="Q79" s="21"/>
      <c r="R79" s="21"/>
      <c r="S79" s="21"/>
      <c r="T79" s="21"/>
      <c r="U79" s="21"/>
      <c r="V79" s="19" t="n">
        <v>580500</v>
      </c>
      <c r="W79" s="19" t="n">
        <v>580500</v>
      </c>
    </row>
    <row r="80" customFormat="false" ht="63" hidden="false" customHeight="false" outlineLevel="4" collapsed="false">
      <c r="A80" s="17" t="s">
        <v>90</v>
      </c>
      <c r="B80" s="18"/>
      <c r="C80" s="12" t="n">
        <v>821</v>
      </c>
      <c r="D80" s="18" t="s">
        <v>20</v>
      </c>
      <c r="E80" s="18" t="n">
        <v>13</v>
      </c>
      <c r="F80" s="22" t="s">
        <v>91</v>
      </c>
      <c r="G80" s="22" t="s">
        <v>18</v>
      </c>
      <c r="H80" s="18"/>
      <c r="I80" s="18"/>
      <c r="J80" s="18"/>
      <c r="K80" s="18"/>
      <c r="L80" s="18"/>
      <c r="M80" s="18"/>
      <c r="N80" s="18"/>
      <c r="O80" s="19" t="n">
        <f aca="false">O81</f>
        <v>36774</v>
      </c>
      <c r="P80" s="19" t="n">
        <f aca="false">P81</f>
        <v>0</v>
      </c>
      <c r="Q80" s="19" t="n">
        <f aca="false">Q81</f>
        <v>0</v>
      </c>
      <c r="R80" s="19" t="n">
        <f aca="false">R81</f>
        <v>0</v>
      </c>
      <c r="S80" s="19" t="n">
        <f aca="false">S81</f>
        <v>0</v>
      </c>
      <c r="T80" s="19" t="n">
        <f aca="false">T81</f>
        <v>0</v>
      </c>
      <c r="U80" s="19" t="n">
        <f aca="false">U81</f>
        <v>0</v>
      </c>
      <c r="V80" s="19" t="n">
        <f aca="false">V81</f>
        <v>31625.64</v>
      </c>
      <c r="W80" s="19" t="n">
        <f aca="false">W81</f>
        <v>31625.64</v>
      </c>
    </row>
    <row r="81" customFormat="false" ht="15.75" hidden="false" customHeight="false" outlineLevel="4" collapsed="false">
      <c r="A81" s="17" t="s">
        <v>38</v>
      </c>
      <c r="B81" s="18"/>
      <c r="C81" s="12" t="n">
        <v>821</v>
      </c>
      <c r="D81" s="18" t="s">
        <v>20</v>
      </c>
      <c r="E81" s="18" t="n">
        <v>13</v>
      </c>
      <c r="F81" s="22" t="s">
        <v>91</v>
      </c>
      <c r="G81" s="22" t="s">
        <v>39</v>
      </c>
      <c r="H81" s="18"/>
      <c r="I81" s="18"/>
      <c r="J81" s="18"/>
      <c r="K81" s="18"/>
      <c r="L81" s="18"/>
      <c r="M81" s="18"/>
      <c r="N81" s="18"/>
      <c r="O81" s="19" t="n">
        <v>36774</v>
      </c>
      <c r="P81" s="21"/>
      <c r="Q81" s="21"/>
      <c r="R81" s="21"/>
      <c r="S81" s="21"/>
      <c r="T81" s="21"/>
      <c r="U81" s="21"/>
      <c r="V81" s="19" t="n">
        <v>31625.64</v>
      </c>
      <c r="W81" s="19" t="n">
        <v>31625.64</v>
      </c>
    </row>
    <row r="82" customFormat="false" ht="47.25" hidden="false" customHeight="false" outlineLevel="4" collapsed="false">
      <c r="A82" s="17" t="s">
        <v>92</v>
      </c>
      <c r="B82" s="18"/>
      <c r="C82" s="12" t="n">
        <v>821</v>
      </c>
      <c r="D82" s="18" t="s">
        <v>20</v>
      </c>
      <c r="E82" s="18" t="n">
        <v>13</v>
      </c>
      <c r="F82" s="22" t="s">
        <v>93</v>
      </c>
      <c r="G82" s="22" t="s">
        <v>18</v>
      </c>
      <c r="H82" s="18"/>
      <c r="I82" s="18"/>
      <c r="J82" s="18"/>
      <c r="K82" s="18"/>
      <c r="L82" s="18"/>
      <c r="M82" s="18"/>
      <c r="N82" s="18"/>
      <c r="O82" s="19" t="n">
        <f aca="false">O83</f>
        <v>427464</v>
      </c>
      <c r="P82" s="19" t="n">
        <f aca="false">P83</f>
        <v>0</v>
      </c>
      <c r="Q82" s="19" t="n">
        <f aca="false">Q83</f>
        <v>0</v>
      </c>
      <c r="R82" s="19" t="n">
        <f aca="false">R83</f>
        <v>0</v>
      </c>
      <c r="S82" s="19" t="n">
        <f aca="false">S83</f>
        <v>0</v>
      </c>
      <c r="T82" s="19" t="n">
        <f aca="false">T83</f>
        <v>0</v>
      </c>
      <c r="U82" s="19" t="n">
        <f aca="false">U83</f>
        <v>0</v>
      </c>
      <c r="V82" s="19" t="n">
        <f aca="false">V83</f>
        <v>367619.04</v>
      </c>
      <c r="W82" s="19" t="n">
        <f aca="false">W83</f>
        <v>367619.04</v>
      </c>
    </row>
    <row r="83" customFormat="false" ht="15.75" hidden="false" customHeight="false" outlineLevel="4" collapsed="false">
      <c r="A83" s="17" t="s">
        <v>38</v>
      </c>
      <c r="B83" s="18"/>
      <c r="C83" s="12" t="n">
        <v>821</v>
      </c>
      <c r="D83" s="18" t="s">
        <v>20</v>
      </c>
      <c r="E83" s="18" t="n">
        <v>13</v>
      </c>
      <c r="F83" s="22" t="s">
        <v>93</v>
      </c>
      <c r="G83" s="22" t="s">
        <v>39</v>
      </c>
      <c r="H83" s="18"/>
      <c r="I83" s="18"/>
      <c r="J83" s="18"/>
      <c r="K83" s="18"/>
      <c r="L83" s="18"/>
      <c r="M83" s="18"/>
      <c r="N83" s="18"/>
      <c r="O83" s="19" t="n">
        <v>427464</v>
      </c>
      <c r="P83" s="21"/>
      <c r="Q83" s="21"/>
      <c r="R83" s="21"/>
      <c r="S83" s="21"/>
      <c r="T83" s="21"/>
      <c r="U83" s="21"/>
      <c r="V83" s="19" t="n">
        <v>367619.04</v>
      </c>
      <c r="W83" s="19" t="n">
        <v>367619.04</v>
      </c>
    </row>
    <row r="84" customFormat="false" ht="63" hidden="false" customHeight="false" outlineLevel="4" collapsed="false">
      <c r="A84" s="17" t="s">
        <v>94</v>
      </c>
      <c r="B84" s="18"/>
      <c r="C84" s="12" t="n">
        <v>821</v>
      </c>
      <c r="D84" s="18" t="s">
        <v>20</v>
      </c>
      <c r="E84" s="18" t="s">
        <v>59</v>
      </c>
      <c r="F84" s="22" t="s">
        <v>95</v>
      </c>
      <c r="G84" s="22" t="s">
        <v>18</v>
      </c>
      <c r="H84" s="18"/>
      <c r="I84" s="18"/>
      <c r="J84" s="18"/>
      <c r="K84" s="18"/>
      <c r="L84" s="18"/>
      <c r="M84" s="18"/>
      <c r="N84" s="18"/>
      <c r="O84" s="19" t="n">
        <f aca="false">O85</f>
        <v>13635</v>
      </c>
      <c r="P84" s="19" t="n">
        <f aca="false">P85</f>
        <v>0</v>
      </c>
      <c r="Q84" s="19" t="n">
        <f aca="false">Q85</f>
        <v>0</v>
      </c>
      <c r="R84" s="19" t="n">
        <f aca="false">R85</f>
        <v>0</v>
      </c>
      <c r="S84" s="19" t="n">
        <f aca="false">S85</f>
        <v>0</v>
      </c>
      <c r="T84" s="19" t="n">
        <f aca="false">T85</f>
        <v>0</v>
      </c>
      <c r="U84" s="19" t="n">
        <f aca="false">U85</f>
        <v>0</v>
      </c>
      <c r="V84" s="19" t="n">
        <f aca="false">V85</f>
        <v>11726.1</v>
      </c>
      <c r="W84" s="19" t="n">
        <f aca="false">W85</f>
        <v>11726.1</v>
      </c>
    </row>
    <row r="85" customFormat="false" ht="47.25" hidden="false" customHeight="false" outlineLevel="4" collapsed="false">
      <c r="A85" s="17" t="s">
        <v>96</v>
      </c>
      <c r="B85" s="18"/>
      <c r="C85" s="12" t="n">
        <v>821</v>
      </c>
      <c r="D85" s="18" t="s">
        <v>20</v>
      </c>
      <c r="E85" s="18" t="s">
        <v>59</v>
      </c>
      <c r="F85" s="22" t="s">
        <v>97</v>
      </c>
      <c r="G85" s="22" t="s">
        <v>18</v>
      </c>
      <c r="H85" s="18"/>
      <c r="I85" s="18"/>
      <c r="J85" s="18"/>
      <c r="K85" s="18"/>
      <c r="L85" s="18"/>
      <c r="M85" s="18"/>
      <c r="N85" s="18"/>
      <c r="O85" s="19" t="n">
        <f aca="false">O86</f>
        <v>13635</v>
      </c>
      <c r="P85" s="19" t="n">
        <f aca="false">P86</f>
        <v>0</v>
      </c>
      <c r="Q85" s="19" t="n">
        <f aca="false">Q86</f>
        <v>0</v>
      </c>
      <c r="R85" s="19" t="n">
        <f aca="false">R86</f>
        <v>0</v>
      </c>
      <c r="S85" s="19" t="n">
        <f aca="false">S86</f>
        <v>0</v>
      </c>
      <c r="T85" s="19" t="n">
        <f aca="false">T86</f>
        <v>0</v>
      </c>
      <c r="U85" s="19" t="n">
        <f aca="false">U86</f>
        <v>0</v>
      </c>
      <c r="V85" s="19" t="n">
        <f aca="false">V86</f>
        <v>11726.1</v>
      </c>
      <c r="W85" s="19" t="n">
        <f aca="false">W86</f>
        <v>11726.1</v>
      </c>
    </row>
    <row r="86" customFormat="false" ht="15.75" hidden="false" customHeight="false" outlineLevel="4" collapsed="false">
      <c r="A86" s="17" t="s">
        <v>38</v>
      </c>
      <c r="B86" s="18"/>
      <c r="C86" s="12" t="n">
        <v>821</v>
      </c>
      <c r="D86" s="18" t="s">
        <v>20</v>
      </c>
      <c r="E86" s="18" t="s">
        <v>59</v>
      </c>
      <c r="F86" s="22" t="s">
        <v>97</v>
      </c>
      <c r="G86" s="18" t="n">
        <v>244</v>
      </c>
      <c r="H86" s="18"/>
      <c r="I86" s="18"/>
      <c r="J86" s="18"/>
      <c r="K86" s="18"/>
      <c r="L86" s="18"/>
      <c r="M86" s="18"/>
      <c r="N86" s="18"/>
      <c r="O86" s="19" t="n">
        <v>13635</v>
      </c>
      <c r="P86" s="21"/>
      <c r="Q86" s="21"/>
      <c r="R86" s="21"/>
      <c r="S86" s="21"/>
      <c r="T86" s="21"/>
      <c r="U86" s="21"/>
      <c r="V86" s="19" t="n">
        <v>11726.1</v>
      </c>
      <c r="W86" s="19" t="n">
        <v>11726.1</v>
      </c>
    </row>
    <row r="87" customFormat="false" ht="94.5" hidden="false" customHeight="false" outlineLevel="2" collapsed="false">
      <c r="A87" s="17" t="s">
        <v>98</v>
      </c>
      <c r="B87" s="18" t="s">
        <v>18</v>
      </c>
      <c r="C87" s="12" t="n">
        <v>821</v>
      </c>
      <c r="D87" s="18" t="s">
        <v>20</v>
      </c>
      <c r="E87" s="18" t="s">
        <v>59</v>
      </c>
      <c r="F87" s="22" t="s">
        <v>99</v>
      </c>
      <c r="G87" s="18" t="s">
        <v>18</v>
      </c>
      <c r="H87" s="18" t="s">
        <v>18</v>
      </c>
      <c r="I87" s="18"/>
      <c r="J87" s="18"/>
      <c r="K87" s="18"/>
      <c r="L87" s="18"/>
      <c r="M87" s="18"/>
      <c r="N87" s="18"/>
      <c r="O87" s="19" t="n">
        <f aca="false">O88</f>
        <v>234000</v>
      </c>
      <c r="P87" s="19" t="n">
        <f aca="false">P88</f>
        <v>0</v>
      </c>
      <c r="Q87" s="19" t="n">
        <f aca="false">Q88</f>
        <v>0</v>
      </c>
      <c r="R87" s="19" t="n">
        <f aca="false">R88</f>
        <v>0</v>
      </c>
      <c r="S87" s="19" t="n">
        <f aca="false">S88</f>
        <v>0</v>
      </c>
      <c r="T87" s="19" t="n">
        <f aca="false">T88</f>
        <v>0</v>
      </c>
      <c r="U87" s="19" t="n">
        <f aca="false">U88</f>
        <v>0</v>
      </c>
      <c r="V87" s="19" t="n">
        <f aca="false">V88</f>
        <v>201240</v>
      </c>
      <c r="W87" s="19" t="n">
        <f aca="false">W88</f>
        <v>201240</v>
      </c>
    </row>
    <row r="88" customFormat="false" ht="94.5" hidden="false" customHeight="false" outlineLevel="3" collapsed="false">
      <c r="A88" s="17" t="s">
        <v>100</v>
      </c>
      <c r="B88" s="18" t="s">
        <v>18</v>
      </c>
      <c r="C88" s="12" t="n">
        <v>821</v>
      </c>
      <c r="D88" s="18" t="s">
        <v>20</v>
      </c>
      <c r="E88" s="18" t="s">
        <v>59</v>
      </c>
      <c r="F88" s="22" t="s">
        <v>101</v>
      </c>
      <c r="G88" s="18" t="s">
        <v>18</v>
      </c>
      <c r="H88" s="18" t="s">
        <v>18</v>
      </c>
      <c r="I88" s="18"/>
      <c r="J88" s="18"/>
      <c r="K88" s="18"/>
      <c r="L88" s="18"/>
      <c r="M88" s="18"/>
      <c r="N88" s="18"/>
      <c r="O88" s="19" t="n">
        <f aca="false">O89</f>
        <v>234000</v>
      </c>
      <c r="P88" s="19" t="n">
        <f aca="false">P89</f>
        <v>0</v>
      </c>
      <c r="Q88" s="19" t="n">
        <f aca="false">Q89</f>
        <v>0</v>
      </c>
      <c r="R88" s="19" t="n">
        <f aca="false">R89</f>
        <v>0</v>
      </c>
      <c r="S88" s="19" t="n">
        <f aca="false">S89</f>
        <v>0</v>
      </c>
      <c r="T88" s="19" t="n">
        <f aca="false">T89</f>
        <v>0</v>
      </c>
      <c r="U88" s="19" t="n">
        <f aca="false">U89</f>
        <v>0</v>
      </c>
      <c r="V88" s="19" t="n">
        <f aca="false">V89</f>
        <v>201240</v>
      </c>
      <c r="W88" s="19" t="n">
        <f aca="false">W89</f>
        <v>201240</v>
      </c>
    </row>
    <row r="89" customFormat="false" ht="15.75" hidden="false" customHeight="false" outlineLevel="4" collapsed="false">
      <c r="A89" s="17" t="s">
        <v>38</v>
      </c>
      <c r="B89" s="18" t="s">
        <v>18</v>
      </c>
      <c r="C89" s="12" t="n">
        <v>821</v>
      </c>
      <c r="D89" s="18" t="s">
        <v>20</v>
      </c>
      <c r="E89" s="18" t="s">
        <v>59</v>
      </c>
      <c r="F89" s="22" t="s">
        <v>101</v>
      </c>
      <c r="G89" s="18" t="s">
        <v>39</v>
      </c>
      <c r="H89" s="18" t="s">
        <v>18</v>
      </c>
      <c r="I89" s="18"/>
      <c r="J89" s="18"/>
      <c r="K89" s="18"/>
      <c r="L89" s="18"/>
      <c r="M89" s="18"/>
      <c r="N89" s="18"/>
      <c r="O89" s="19" t="n">
        <v>234000</v>
      </c>
      <c r="P89" s="21"/>
      <c r="Q89" s="21"/>
      <c r="R89" s="21"/>
      <c r="S89" s="21"/>
      <c r="T89" s="21"/>
      <c r="U89" s="21"/>
      <c r="V89" s="19" t="n">
        <v>201240</v>
      </c>
      <c r="W89" s="19" t="n">
        <v>201240</v>
      </c>
    </row>
    <row r="90" customFormat="false" ht="47.25" hidden="false" customHeight="false" outlineLevel="2" collapsed="false">
      <c r="A90" s="17" t="s">
        <v>102</v>
      </c>
      <c r="B90" s="18" t="s">
        <v>18</v>
      </c>
      <c r="C90" s="12" t="n">
        <v>821</v>
      </c>
      <c r="D90" s="18" t="s">
        <v>20</v>
      </c>
      <c r="E90" s="18" t="s">
        <v>59</v>
      </c>
      <c r="F90" s="22" t="s">
        <v>103</v>
      </c>
      <c r="G90" s="18" t="s">
        <v>18</v>
      </c>
      <c r="H90" s="18" t="s">
        <v>18</v>
      </c>
      <c r="I90" s="18"/>
      <c r="J90" s="18"/>
      <c r="K90" s="18"/>
      <c r="L90" s="18"/>
      <c r="M90" s="18"/>
      <c r="N90" s="18"/>
      <c r="O90" s="19" t="n">
        <f aca="false">O91</f>
        <v>108000</v>
      </c>
      <c r="P90" s="19" t="n">
        <f aca="false">P91</f>
        <v>0</v>
      </c>
      <c r="Q90" s="19" t="n">
        <f aca="false">Q91</f>
        <v>0</v>
      </c>
      <c r="R90" s="19" t="n">
        <f aca="false">R91</f>
        <v>0</v>
      </c>
      <c r="S90" s="19" t="n">
        <f aca="false">S91</f>
        <v>0</v>
      </c>
      <c r="T90" s="19" t="n">
        <f aca="false">T91</f>
        <v>0</v>
      </c>
      <c r="U90" s="19" t="n">
        <f aca="false">U91</f>
        <v>0</v>
      </c>
      <c r="V90" s="19" t="n">
        <f aca="false">V91</f>
        <v>92880</v>
      </c>
      <c r="W90" s="19" t="n">
        <f aca="false">W91</f>
        <v>92880</v>
      </c>
    </row>
    <row r="91" customFormat="false" ht="78.75" hidden="false" customHeight="false" outlineLevel="3" collapsed="false">
      <c r="A91" s="17" t="s">
        <v>104</v>
      </c>
      <c r="B91" s="18" t="s">
        <v>18</v>
      </c>
      <c r="C91" s="12" t="n">
        <v>821</v>
      </c>
      <c r="D91" s="18" t="s">
        <v>20</v>
      </c>
      <c r="E91" s="18" t="s">
        <v>59</v>
      </c>
      <c r="F91" s="22" t="s">
        <v>105</v>
      </c>
      <c r="G91" s="18" t="s">
        <v>18</v>
      </c>
      <c r="H91" s="18" t="s">
        <v>18</v>
      </c>
      <c r="I91" s="18"/>
      <c r="J91" s="18"/>
      <c r="K91" s="18"/>
      <c r="L91" s="18"/>
      <c r="M91" s="18"/>
      <c r="N91" s="18"/>
      <c r="O91" s="19" t="n">
        <f aca="false">O92</f>
        <v>108000</v>
      </c>
      <c r="P91" s="19" t="n">
        <f aca="false">P92</f>
        <v>0</v>
      </c>
      <c r="Q91" s="19" t="n">
        <f aca="false">Q92</f>
        <v>0</v>
      </c>
      <c r="R91" s="19" t="n">
        <f aca="false">R92</f>
        <v>0</v>
      </c>
      <c r="S91" s="19" t="n">
        <f aca="false">S92</f>
        <v>0</v>
      </c>
      <c r="T91" s="19" t="n">
        <f aca="false">T92</f>
        <v>0</v>
      </c>
      <c r="U91" s="19" t="n">
        <f aca="false">U92</f>
        <v>0</v>
      </c>
      <c r="V91" s="19" t="n">
        <f aca="false">V92</f>
        <v>92880</v>
      </c>
      <c r="W91" s="19" t="n">
        <f aca="false">W92</f>
        <v>92880</v>
      </c>
    </row>
    <row r="92" customFormat="false" ht="15.75" hidden="false" customHeight="false" outlineLevel="4" collapsed="false">
      <c r="A92" s="17" t="s">
        <v>38</v>
      </c>
      <c r="B92" s="18" t="s">
        <v>18</v>
      </c>
      <c r="C92" s="12" t="n">
        <v>821</v>
      </c>
      <c r="D92" s="18" t="s">
        <v>20</v>
      </c>
      <c r="E92" s="18" t="s">
        <v>59</v>
      </c>
      <c r="F92" s="22" t="s">
        <v>105</v>
      </c>
      <c r="G92" s="18" t="s">
        <v>39</v>
      </c>
      <c r="H92" s="18" t="s">
        <v>18</v>
      </c>
      <c r="I92" s="18"/>
      <c r="J92" s="18"/>
      <c r="K92" s="18"/>
      <c r="L92" s="18"/>
      <c r="M92" s="18"/>
      <c r="N92" s="18"/>
      <c r="O92" s="19" t="n">
        <v>108000</v>
      </c>
      <c r="P92" s="21"/>
      <c r="Q92" s="21"/>
      <c r="R92" s="21"/>
      <c r="S92" s="21"/>
      <c r="T92" s="21"/>
      <c r="U92" s="21"/>
      <c r="V92" s="19" t="n">
        <v>92880</v>
      </c>
      <c r="W92" s="19" t="n">
        <v>92880</v>
      </c>
    </row>
    <row r="93" customFormat="false" ht="36.75" hidden="false" customHeight="true" outlineLevel="2" collapsed="false">
      <c r="A93" s="17" t="s">
        <v>106</v>
      </c>
      <c r="B93" s="18" t="s">
        <v>18</v>
      </c>
      <c r="C93" s="12" t="n">
        <v>821</v>
      </c>
      <c r="D93" s="18" t="s">
        <v>20</v>
      </c>
      <c r="E93" s="18" t="s">
        <v>59</v>
      </c>
      <c r="F93" s="22" t="s">
        <v>107</v>
      </c>
      <c r="G93" s="18" t="s">
        <v>18</v>
      </c>
      <c r="H93" s="18" t="s">
        <v>18</v>
      </c>
      <c r="I93" s="18"/>
      <c r="J93" s="18"/>
      <c r="K93" s="18"/>
      <c r="L93" s="18"/>
      <c r="M93" s="18"/>
      <c r="N93" s="18"/>
      <c r="O93" s="19" t="n">
        <f aca="false">O94</f>
        <v>3650183.01</v>
      </c>
      <c r="P93" s="19" t="n">
        <f aca="false">P94</f>
        <v>0</v>
      </c>
      <c r="Q93" s="19" t="n">
        <f aca="false">Q94</f>
        <v>0</v>
      </c>
      <c r="R93" s="19" t="n">
        <f aca="false">R94</f>
        <v>0</v>
      </c>
      <c r="S93" s="19" t="n">
        <f aca="false">S94</f>
        <v>0</v>
      </c>
      <c r="T93" s="19" t="n">
        <f aca="false">T94</f>
        <v>0</v>
      </c>
      <c r="U93" s="19" t="n">
        <f aca="false">U94</f>
        <v>0</v>
      </c>
      <c r="V93" s="19" t="n">
        <f aca="false">V94</f>
        <v>2255436</v>
      </c>
      <c r="W93" s="19" t="n">
        <f aca="false">W94</f>
        <v>2255436</v>
      </c>
    </row>
    <row r="94" customFormat="false" ht="47.25" hidden="false" customHeight="false" outlineLevel="3" collapsed="false">
      <c r="A94" s="17" t="s">
        <v>108</v>
      </c>
      <c r="B94" s="18" t="s">
        <v>18</v>
      </c>
      <c r="C94" s="12" t="n">
        <v>821</v>
      </c>
      <c r="D94" s="18" t="s">
        <v>20</v>
      </c>
      <c r="E94" s="18" t="s">
        <v>59</v>
      </c>
      <c r="F94" s="22" t="s">
        <v>109</v>
      </c>
      <c r="G94" s="18" t="s">
        <v>18</v>
      </c>
      <c r="H94" s="18" t="s">
        <v>18</v>
      </c>
      <c r="I94" s="18"/>
      <c r="J94" s="18"/>
      <c r="K94" s="18"/>
      <c r="L94" s="18"/>
      <c r="M94" s="18"/>
      <c r="N94" s="18"/>
      <c r="O94" s="19" t="n">
        <f aca="false">O95+O96+O97</f>
        <v>3650183.01</v>
      </c>
      <c r="P94" s="19" t="n">
        <f aca="false">P95+P97</f>
        <v>0</v>
      </c>
      <c r="Q94" s="19" t="n">
        <f aca="false">Q95+Q97</f>
        <v>0</v>
      </c>
      <c r="R94" s="19" t="n">
        <f aca="false">R95+R97</f>
        <v>0</v>
      </c>
      <c r="S94" s="19" t="n">
        <f aca="false">S95+S97</f>
        <v>0</v>
      </c>
      <c r="T94" s="19" t="n">
        <f aca="false">T95+T97</f>
        <v>0</v>
      </c>
      <c r="U94" s="19" t="n">
        <f aca="false">U95+U97</f>
        <v>0</v>
      </c>
      <c r="V94" s="19" t="n">
        <f aca="false">V95+V96+V97</f>
        <v>2255436</v>
      </c>
      <c r="W94" s="19" t="n">
        <f aca="false">W95+W96+W97</f>
        <v>2255436</v>
      </c>
    </row>
    <row r="95" customFormat="false" ht="15.75" hidden="false" customHeight="false" outlineLevel="4" collapsed="false">
      <c r="A95" s="17" t="s">
        <v>38</v>
      </c>
      <c r="B95" s="18" t="s">
        <v>18</v>
      </c>
      <c r="C95" s="12" t="n">
        <v>821</v>
      </c>
      <c r="D95" s="18" t="s">
        <v>20</v>
      </c>
      <c r="E95" s="18" t="s">
        <v>59</v>
      </c>
      <c r="F95" s="22" t="s">
        <v>109</v>
      </c>
      <c r="G95" s="18" t="s">
        <v>39</v>
      </c>
      <c r="H95" s="18" t="s">
        <v>18</v>
      </c>
      <c r="I95" s="18"/>
      <c r="J95" s="18"/>
      <c r="K95" s="18"/>
      <c r="L95" s="18"/>
      <c r="M95" s="18"/>
      <c r="N95" s="18"/>
      <c r="O95" s="27" t="n">
        <v>1268168.06</v>
      </c>
      <c r="P95" s="28"/>
      <c r="Q95" s="28"/>
      <c r="R95" s="28"/>
      <c r="S95" s="28"/>
      <c r="T95" s="28"/>
      <c r="U95" s="28"/>
      <c r="V95" s="27" t="n">
        <v>1090624.53</v>
      </c>
      <c r="W95" s="27" t="n">
        <v>1090624.53</v>
      </c>
      <c r="X95" s="20"/>
    </row>
    <row r="96" customFormat="false" ht="15.75" hidden="false" customHeight="false" outlineLevel="4" collapsed="false">
      <c r="A96" s="17" t="s">
        <v>110</v>
      </c>
      <c r="B96" s="18"/>
      <c r="C96" s="12" t="n">
        <v>821</v>
      </c>
      <c r="D96" s="22" t="s">
        <v>20</v>
      </c>
      <c r="E96" s="22" t="s">
        <v>59</v>
      </c>
      <c r="F96" s="22" t="s">
        <v>109</v>
      </c>
      <c r="G96" s="18" t="n">
        <v>247</v>
      </c>
      <c r="H96" s="18"/>
      <c r="I96" s="18"/>
      <c r="J96" s="18"/>
      <c r="K96" s="18"/>
      <c r="L96" s="18"/>
      <c r="M96" s="18"/>
      <c r="N96" s="18"/>
      <c r="O96" s="27" t="n">
        <v>2130463.15</v>
      </c>
      <c r="P96" s="28"/>
      <c r="Q96" s="28"/>
      <c r="R96" s="28"/>
      <c r="S96" s="28"/>
      <c r="T96" s="28"/>
      <c r="U96" s="28"/>
      <c r="V96" s="27" t="n">
        <v>948476.92</v>
      </c>
      <c r="W96" s="27" t="n">
        <v>948476.92</v>
      </c>
      <c r="X96" s="20"/>
    </row>
    <row r="97" customFormat="false" ht="15.75" hidden="false" customHeight="false" outlineLevel="4" collapsed="false">
      <c r="A97" s="17" t="s">
        <v>42</v>
      </c>
      <c r="B97" s="18"/>
      <c r="C97" s="12" t="n">
        <v>821</v>
      </c>
      <c r="D97" s="24" t="s">
        <v>20</v>
      </c>
      <c r="E97" s="24" t="s">
        <v>59</v>
      </c>
      <c r="F97" s="22" t="s">
        <v>109</v>
      </c>
      <c r="G97" s="18" t="n">
        <v>852</v>
      </c>
      <c r="H97" s="18"/>
      <c r="I97" s="18"/>
      <c r="J97" s="18"/>
      <c r="K97" s="18"/>
      <c r="L97" s="18"/>
      <c r="M97" s="18"/>
      <c r="N97" s="18"/>
      <c r="O97" s="19" t="n">
        <v>251551.8</v>
      </c>
      <c r="P97" s="21"/>
      <c r="Q97" s="21"/>
      <c r="R97" s="21"/>
      <c r="S97" s="21"/>
      <c r="T97" s="21"/>
      <c r="U97" s="21"/>
      <c r="V97" s="19" t="n">
        <v>216334.55</v>
      </c>
      <c r="W97" s="19" t="n">
        <v>216334.55</v>
      </c>
    </row>
    <row r="98" customFormat="false" ht="78.75" hidden="false" customHeight="false" outlineLevel="2" collapsed="false">
      <c r="A98" s="17" t="s">
        <v>111</v>
      </c>
      <c r="B98" s="18" t="s">
        <v>18</v>
      </c>
      <c r="C98" s="12" t="n">
        <v>821</v>
      </c>
      <c r="D98" s="18" t="s">
        <v>20</v>
      </c>
      <c r="E98" s="18" t="s">
        <v>59</v>
      </c>
      <c r="F98" s="22" t="s">
        <v>112</v>
      </c>
      <c r="G98" s="18" t="s">
        <v>18</v>
      </c>
      <c r="H98" s="18" t="s">
        <v>18</v>
      </c>
      <c r="I98" s="18"/>
      <c r="J98" s="18"/>
      <c r="K98" s="18"/>
      <c r="L98" s="18"/>
      <c r="M98" s="18"/>
      <c r="N98" s="18"/>
      <c r="O98" s="19" t="n">
        <f aca="false">O99</f>
        <v>1013919.32</v>
      </c>
      <c r="P98" s="19" t="n">
        <f aca="false">P99</f>
        <v>0</v>
      </c>
      <c r="Q98" s="19" t="n">
        <f aca="false">Q99</f>
        <v>0</v>
      </c>
      <c r="R98" s="19" t="n">
        <f aca="false">R99</f>
        <v>0</v>
      </c>
      <c r="S98" s="19" t="n">
        <f aca="false">S99</f>
        <v>0</v>
      </c>
      <c r="T98" s="19" t="n">
        <f aca="false">T99</f>
        <v>0</v>
      </c>
      <c r="U98" s="19" t="n">
        <f aca="false">U99</f>
        <v>0</v>
      </c>
      <c r="V98" s="19" t="n">
        <f aca="false">V99</f>
        <v>774000</v>
      </c>
      <c r="W98" s="19" t="n">
        <f aca="false">W99</f>
        <v>774000</v>
      </c>
    </row>
    <row r="99" customFormat="false" ht="78.75" hidden="false" customHeight="false" outlineLevel="4" collapsed="false">
      <c r="A99" s="17" t="s">
        <v>113</v>
      </c>
      <c r="B99" s="18"/>
      <c r="C99" s="12" t="n">
        <v>821</v>
      </c>
      <c r="D99" s="18" t="s">
        <v>20</v>
      </c>
      <c r="E99" s="18" t="s">
        <v>59</v>
      </c>
      <c r="F99" s="22" t="s">
        <v>114</v>
      </c>
      <c r="G99" s="18" t="s">
        <v>18</v>
      </c>
      <c r="H99" s="18"/>
      <c r="I99" s="18"/>
      <c r="J99" s="18"/>
      <c r="K99" s="18"/>
      <c r="L99" s="18"/>
      <c r="M99" s="18"/>
      <c r="N99" s="18"/>
      <c r="O99" s="19" t="n">
        <f aca="false">O100</f>
        <v>1013919.32</v>
      </c>
      <c r="P99" s="19" t="n">
        <f aca="false">P100</f>
        <v>0</v>
      </c>
      <c r="Q99" s="19" t="n">
        <f aca="false">Q100</f>
        <v>0</v>
      </c>
      <c r="R99" s="19" t="n">
        <f aca="false">R100</f>
        <v>0</v>
      </c>
      <c r="S99" s="19" t="n">
        <f aca="false">S100</f>
        <v>0</v>
      </c>
      <c r="T99" s="19" t="n">
        <f aca="false">T100</f>
        <v>0</v>
      </c>
      <c r="U99" s="19" t="n">
        <f aca="false">U100</f>
        <v>0</v>
      </c>
      <c r="V99" s="19" t="n">
        <f aca="false">V100</f>
        <v>774000</v>
      </c>
      <c r="W99" s="19" t="n">
        <f aca="false">W100</f>
        <v>774000</v>
      </c>
    </row>
    <row r="100" customFormat="false" ht="15.75" hidden="false" customHeight="false" outlineLevel="4" collapsed="false">
      <c r="A100" s="29" t="s">
        <v>38</v>
      </c>
      <c r="B100" s="18"/>
      <c r="C100" s="12" t="n">
        <v>821</v>
      </c>
      <c r="D100" s="18" t="s">
        <v>20</v>
      </c>
      <c r="E100" s="18" t="s">
        <v>59</v>
      </c>
      <c r="F100" s="22" t="s">
        <v>114</v>
      </c>
      <c r="G100" s="18" t="n">
        <v>244</v>
      </c>
      <c r="H100" s="18"/>
      <c r="I100" s="18"/>
      <c r="J100" s="18"/>
      <c r="K100" s="18"/>
      <c r="L100" s="18"/>
      <c r="M100" s="18"/>
      <c r="N100" s="18"/>
      <c r="O100" s="19" t="n">
        <v>1013919.32</v>
      </c>
      <c r="P100" s="21"/>
      <c r="Q100" s="21"/>
      <c r="R100" s="21"/>
      <c r="S100" s="21"/>
      <c r="T100" s="21"/>
      <c r="U100" s="21"/>
      <c r="V100" s="19" t="n">
        <v>774000</v>
      </c>
      <c r="W100" s="19" t="n">
        <v>774000</v>
      </c>
      <c r="X100" s="20"/>
    </row>
    <row r="101" customFormat="false" ht="47.25" hidden="false" customHeight="false" outlineLevel="4" collapsed="false">
      <c r="A101" s="17" t="s">
        <v>115</v>
      </c>
      <c r="B101" s="18"/>
      <c r="C101" s="12" t="n">
        <v>821</v>
      </c>
      <c r="D101" s="18" t="s">
        <v>20</v>
      </c>
      <c r="E101" s="18" t="s">
        <v>59</v>
      </c>
      <c r="F101" s="22" t="s">
        <v>116</v>
      </c>
      <c r="G101" s="18" t="s">
        <v>18</v>
      </c>
      <c r="H101" s="18" t="s">
        <v>18</v>
      </c>
      <c r="I101" s="18"/>
      <c r="J101" s="18"/>
      <c r="K101" s="18"/>
      <c r="L101" s="18"/>
      <c r="M101" s="18"/>
      <c r="N101" s="18"/>
      <c r="O101" s="19" t="n">
        <f aca="false">O102</f>
        <v>180545.82</v>
      </c>
      <c r="P101" s="19" t="n">
        <f aca="false">P102</f>
        <v>0</v>
      </c>
      <c r="Q101" s="19" t="n">
        <f aca="false">Q102</f>
        <v>0</v>
      </c>
      <c r="R101" s="19" t="n">
        <f aca="false">R102</f>
        <v>0</v>
      </c>
      <c r="S101" s="19" t="n">
        <f aca="false">S102</f>
        <v>0</v>
      </c>
      <c r="T101" s="19" t="n">
        <f aca="false">T102</f>
        <v>0</v>
      </c>
      <c r="U101" s="19" t="n">
        <f aca="false">U102</f>
        <v>0</v>
      </c>
      <c r="V101" s="19" t="n">
        <f aca="false">V102</f>
        <v>0</v>
      </c>
      <c r="W101" s="19" t="n">
        <f aca="false">W102</f>
        <v>0</v>
      </c>
    </row>
    <row r="102" customFormat="false" ht="31.5" hidden="false" customHeight="false" outlineLevel="4" collapsed="false">
      <c r="A102" s="17" t="s">
        <v>117</v>
      </c>
      <c r="B102" s="18"/>
      <c r="C102" s="12" t="n">
        <v>821</v>
      </c>
      <c r="D102" s="18" t="s">
        <v>20</v>
      </c>
      <c r="E102" s="18" t="s">
        <v>59</v>
      </c>
      <c r="F102" s="22" t="s">
        <v>118</v>
      </c>
      <c r="G102" s="18" t="s">
        <v>18</v>
      </c>
      <c r="H102" s="18"/>
      <c r="I102" s="18"/>
      <c r="J102" s="18"/>
      <c r="K102" s="18"/>
      <c r="L102" s="18"/>
      <c r="M102" s="18"/>
      <c r="N102" s="18"/>
      <c r="O102" s="19" t="n">
        <f aca="false">O103</f>
        <v>180545.82</v>
      </c>
      <c r="P102" s="19"/>
      <c r="Q102" s="19"/>
      <c r="R102" s="19"/>
      <c r="S102" s="19"/>
      <c r="T102" s="19"/>
      <c r="U102" s="19"/>
      <c r="V102" s="19"/>
      <c r="W102" s="19"/>
    </row>
    <row r="103" customFormat="false" ht="15.75" hidden="false" customHeight="false" outlineLevel="4" collapsed="false">
      <c r="A103" s="17" t="s">
        <v>38</v>
      </c>
      <c r="B103" s="18"/>
      <c r="C103" s="12" t="n">
        <v>821</v>
      </c>
      <c r="D103" s="18" t="s">
        <v>20</v>
      </c>
      <c r="E103" s="18" t="s">
        <v>59</v>
      </c>
      <c r="F103" s="22" t="s">
        <v>118</v>
      </c>
      <c r="G103" s="18" t="n">
        <v>244</v>
      </c>
      <c r="H103" s="18"/>
      <c r="I103" s="18"/>
      <c r="J103" s="18"/>
      <c r="K103" s="18"/>
      <c r="L103" s="18"/>
      <c r="M103" s="18"/>
      <c r="N103" s="18"/>
      <c r="O103" s="19" t="n">
        <v>180545.82</v>
      </c>
      <c r="P103" s="19"/>
      <c r="Q103" s="19"/>
      <c r="R103" s="19"/>
      <c r="S103" s="19"/>
      <c r="T103" s="19"/>
      <c r="U103" s="19"/>
      <c r="V103" s="19"/>
      <c r="W103" s="19"/>
    </row>
    <row r="104" customFormat="false" ht="31.5" hidden="false" customHeight="false" outlineLevel="4" collapsed="false">
      <c r="A104" s="17" t="s">
        <v>119</v>
      </c>
      <c r="B104" s="18"/>
      <c r="C104" s="12" t="n">
        <v>821</v>
      </c>
      <c r="D104" s="18" t="s">
        <v>20</v>
      </c>
      <c r="E104" s="18" t="s">
        <v>59</v>
      </c>
      <c r="F104" s="22" t="s">
        <v>120</v>
      </c>
      <c r="G104" s="18" t="s">
        <v>18</v>
      </c>
      <c r="H104" s="18"/>
      <c r="I104" s="18"/>
      <c r="J104" s="18"/>
      <c r="K104" s="18"/>
      <c r="L104" s="18"/>
      <c r="M104" s="18"/>
      <c r="N104" s="18"/>
      <c r="O104" s="19" t="n">
        <f aca="false">O105</f>
        <v>212527.85</v>
      </c>
      <c r="P104" s="19"/>
      <c r="Q104" s="19"/>
      <c r="R104" s="19"/>
      <c r="S104" s="19"/>
      <c r="T104" s="19"/>
      <c r="U104" s="19"/>
      <c r="V104" s="19"/>
      <c r="W104" s="19"/>
    </row>
    <row r="105" customFormat="false" ht="94.5" hidden="false" customHeight="false" outlineLevel="4" collapsed="false">
      <c r="A105" s="17" t="s">
        <v>121</v>
      </c>
      <c r="B105" s="18"/>
      <c r="C105" s="12" t="n">
        <v>821</v>
      </c>
      <c r="D105" s="18" t="s">
        <v>20</v>
      </c>
      <c r="E105" s="18" t="s">
        <v>59</v>
      </c>
      <c r="F105" s="22" t="s">
        <v>122</v>
      </c>
      <c r="G105" s="18" t="s">
        <v>18</v>
      </c>
      <c r="H105" s="18"/>
      <c r="I105" s="18"/>
      <c r="J105" s="18"/>
      <c r="K105" s="18"/>
      <c r="L105" s="18"/>
      <c r="M105" s="18"/>
      <c r="N105" s="18"/>
      <c r="O105" s="19" t="n">
        <f aca="false">O106+O107</f>
        <v>212527.85</v>
      </c>
      <c r="P105" s="19"/>
      <c r="Q105" s="19"/>
      <c r="R105" s="19"/>
      <c r="S105" s="19"/>
      <c r="T105" s="19"/>
      <c r="U105" s="19"/>
      <c r="V105" s="19"/>
      <c r="W105" s="19"/>
    </row>
    <row r="106" customFormat="false" ht="31.5" hidden="false" customHeight="false" outlineLevel="4" collapsed="false">
      <c r="A106" s="17" t="s">
        <v>26</v>
      </c>
      <c r="B106" s="18"/>
      <c r="C106" s="12" t="n">
        <v>821</v>
      </c>
      <c r="D106" s="18" t="s">
        <v>20</v>
      </c>
      <c r="E106" s="18" t="s">
        <v>59</v>
      </c>
      <c r="F106" s="22" t="s">
        <v>122</v>
      </c>
      <c r="G106" s="18" t="n">
        <v>121</v>
      </c>
      <c r="H106" s="18"/>
      <c r="I106" s="18"/>
      <c r="J106" s="18"/>
      <c r="K106" s="18"/>
      <c r="L106" s="18"/>
      <c r="M106" s="18"/>
      <c r="N106" s="18"/>
      <c r="O106" s="19" t="n">
        <v>163230</v>
      </c>
      <c r="P106" s="19"/>
      <c r="Q106" s="19"/>
      <c r="R106" s="19"/>
      <c r="S106" s="19"/>
      <c r="T106" s="19"/>
      <c r="U106" s="19"/>
      <c r="V106" s="19"/>
      <c r="W106" s="19"/>
    </row>
    <row r="107" customFormat="false" ht="63" hidden="false" customHeight="false" outlineLevel="4" collapsed="false">
      <c r="A107" s="17" t="s">
        <v>28</v>
      </c>
      <c r="B107" s="18"/>
      <c r="C107" s="12" t="n">
        <v>821</v>
      </c>
      <c r="D107" s="18" t="s">
        <v>20</v>
      </c>
      <c r="E107" s="18" t="s">
        <v>59</v>
      </c>
      <c r="F107" s="22" t="s">
        <v>122</v>
      </c>
      <c r="G107" s="18" t="n">
        <v>129</v>
      </c>
      <c r="H107" s="18"/>
      <c r="I107" s="18"/>
      <c r="J107" s="18"/>
      <c r="K107" s="18"/>
      <c r="L107" s="18"/>
      <c r="M107" s="18"/>
      <c r="N107" s="18"/>
      <c r="O107" s="19" t="n">
        <v>49297.85</v>
      </c>
      <c r="P107" s="19"/>
      <c r="Q107" s="19"/>
      <c r="R107" s="19"/>
      <c r="S107" s="19"/>
      <c r="T107" s="19"/>
      <c r="U107" s="19"/>
      <c r="V107" s="19"/>
      <c r="W107" s="19"/>
    </row>
    <row r="108" customFormat="false" ht="48.75" hidden="false" customHeight="true" outlineLevel="4" collapsed="false">
      <c r="A108" s="17" t="s">
        <v>123</v>
      </c>
      <c r="B108" s="18"/>
      <c r="C108" s="12" t="n">
        <v>821</v>
      </c>
      <c r="D108" s="18" t="s">
        <v>20</v>
      </c>
      <c r="E108" s="18" t="s">
        <v>59</v>
      </c>
      <c r="F108" s="22" t="s">
        <v>124</v>
      </c>
      <c r="G108" s="18" t="s">
        <v>18</v>
      </c>
      <c r="H108" s="18"/>
      <c r="I108" s="18"/>
      <c r="J108" s="18"/>
      <c r="K108" s="18"/>
      <c r="L108" s="18"/>
      <c r="M108" s="18"/>
      <c r="N108" s="18"/>
      <c r="O108" s="19" t="n">
        <f aca="false">O109+O111</f>
        <v>216000</v>
      </c>
      <c r="P108" s="19" t="n">
        <f aca="false">P109</f>
        <v>0</v>
      </c>
      <c r="Q108" s="19" t="n">
        <f aca="false">Q109</f>
        <v>0</v>
      </c>
      <c r="R108" s="19" t="n">
        <f aca="false">R109</f>
        <v>0</v>
      </c>
      <c r="S108" s="19" t="n">
        <f aca="false">S109</f>
        <v>0</v>
      </c>
      <c r="T108" s="19" t="n">
        <f aca="false">T109</f>
        <v>0</v>
      </c>
      <c r="U108" s="19" t="n">
        <f aca="false">U109</f>
        <v>0</v>
      </c>
      <c r="V108" s="19" t="n">
        <f aca="false">V109</f>
        <v>30960</v>
      </c>
      <c r="W108" s="19" t="n">
        <f aca="false">W109</f>
        <v>30960</v>
      </c>
    </row>
    <row r="109" customFormat="false" ht="31.5" hidden="false" customHeight="false" outlineLevel="4" collapsed="false">
      <c r="A109" s="17" t="s">
        <v>125</v>
      </c>
      <c r="B109" s="18"/>
      <c r="C109" s="12" t="n">
        <v>821</v>
      </c>
      <c r="D109" s="18" t="s">
        <v>20</v>
      </c>
      <c r="E109" s="18" t="s">
        <v>59</v>
      </c>
      <c r="F109" s="22" t="s">
        <v>126</v>
      </c>
      <c r="G109" s="18" t="s">
        <v>18</v>
      </c>
      <c r="H109" s="18"/>
      <c r="I109" s="18"/>
      <c r="J109" s="18"/>
      <c r="K109" s="18"/>
      <c r="L109" s="18"/>
      <c r="M109" s="18"/>
      <c r="N109" s="18"/>
      <c r="O109" s="19" t="n">
        <f aca="false">O110</f>
        <v>66000</v>
      </c>
      <c r="P109" s="19" t="n">
        <f aca="false">P110</f>
        <v>0</v>
      </c>
      <c r="Q109" s="19" t="n">
        <f aca="false">Q110</f>
        <v>0</v>
      </c>
      <c r="R109" s="19" t="n">
        <f aca="false">R110</f>
        <v>0</v>
      </c>
      <c r="S109" s="19" t="n">
        <f aca="false">S110</f>
        <v>0</v>
      </c>
      <c r="T109" s="19" t="n">
        <f aca="false">T110</f>
        <v>0</v>
      </c>
      <c r="U109" s="19" t="n">
        <f aca="false">U110</f>
        <v>0</v>
      </c>
      <c r="V109" s="19" t="n">
        <f aca="false">V110</f>
        <v>30960</v>
      </c>
      <c r="W109" s="19" t="n">
        <f aca="false">W110</f>
        <v>30960</v>
      </c>
    </row>
    <row r="110" customFormat="false" ht="15.75" hidden="false" customHeight="false" outlineLevel="4" collapsed="false">
      <c r="A110" s="17" t="s">
        <v>38</v>
      </c>
      <c r="B110" s="18"/>
      <c r="C110" s="12" t="n">
        <v>821</v>
      </c>
      <c r="D110" s="18" t="s">
        <v>20</v>
      </c>
      <c r="E110" s="18" t="s">
        <v>59</v>
      </c>
      <c r="F110" s="22" t="s">
        <v>126</v>
      </c>
      <c r="G110" s="18" t="n">
        <v>244</v>
      </c>
      <c r="H110" s="18"/>
      <c r="I110" s="18"/>
      <c r="J110" s="18"/>
      <c r="K110" s="18"/>
      <c r="L110" s="18"/>
      <c r="M110" s="18"/>
      <c r="N110" s="18"/>
      <c r="O110" s="19" t="n">
        <v>66000</v>
      </c>
      <c r="P110" s="21"/>
      <c r="Q110" s="21"/>
      <c r="R110" s="21"/>
      <c r="S110" s="21"/>
      <c r="T110" s="21"/>
      <c r="U110" s="21"/>
      <c r="V110" s="19" t="n">
        <v>30960</v>
      </c>
      <c r="W110" s="19" t="n">
        <v>30960</v>
      </c>
      <c r="X110" s="20" t="n">
        <f aca="false">O110+30000</f>
        <v>96000</v>
      </c>
    </row>
    <row r="111" customFormat="false" ht="31.5" hidden="false" customHeight="false" outlineLevel="4" collapsed="false">
      <c r="A111" s="17" t="s">
        <v>127</v>
      </c>
      <c r="B111" s="18"/>
      <c r="C111" s="12" t="n">
        <v>821</v>
      </c>
      <c r="D111" s="18" t="s">
        <v>20</v>
      </c>
      <c r="E111" s="18" t="s">
        <v>59</v>
      </c>
      <c r="F111" s="22" t="s">
        <v>128</v>
      </c>
      <c r="G111" s="18" t="s">
        <v>18</v>
      </c>
      <c r="H111" s="18"/>
      <c r="I111" s="18"/>
      <c r="J111" s="18"/>
      <c r="K111" s="18"/>
      <c r="L111" s="18"/>
      <c r="M111" s="18"/>
      <c r="N111" s="18"/>
      <c r="O111" s="19" t="n">
        <f aca="false">O112</f>
        <v>150000</v>
      </c>
      <c r="P111" s="21"/>
      <c r="Q111" s="21"/>
      <c r="R111" s="21"/>
      <c r="S111" s="21"/>
      <c r="T111" s="21"/>
      <c r="U111" s="21"/>
      <c r="V111" s="19"/>
      <c r="W111" s="19"/>
    </row>
    <row r="112" customFormat="false" ht="15.75" hidden="false" customHeight="false" outlineLevel="4" collapsed="false">
      <c r="A112" s="17" t="s">
        <v>38</v>
      </c>
      <c r="B112" s="18"/>
      <c r="C112" s="12" t="n">
        <v>821</v>
      </c>
      <c r="D112" s="18" t="s">
        <v>20</v>
      </c>
      <c r="E112" s="18" t="s">
        <v>59</v>
      </c>
      <c r="F112" s="22" t="s">
        <v>128</v>
      </c>
      <c r="G112" s="18" t="n">
        <v>244</v>
      </c>
      <c r="H112" s="18"/>
      <c r="I112" s="18"/>
      <c r="J112" s="18"/>
      <c r="K112" s="18"/>
      <c r="L112" s="18"/>
      <c r="M112" s="18"/>
      <c r="N112" s="18"/>
      <c r="O112" s="19" t="n">
        <v>150000</v>
      </c>
      <c r="P112" s="21"/>
      <c r="Q112" s="21"/>
      <c r="R112" s="21"/>
      <c r="S112" s="21"/>
      <c r="T112" s="21"/>
      <c r="U112" s="21"/>
      <c r="V112" s="19"/>
      <c r="W112" s="19"/>
    </row>
    <row r="113" customFormat="false" ht="30" hidden="false" customHeight="false" outlineLevel="4" collapsed="false">
      <c r="A113" s="30" t="s">
        <v>129</v>
      </c>
      <c r="B113" s="31"/>
      <c r="C113" s="12" t="n">
        <v>821</v>
      </c>
      <c r="D113" s="32" t="s">
        <v>20</v>
      </c>
      <c r="E113" s="32" t="s">
        <v>59</v>
      </c>
      <c r="F113" s="24" t="s">
        <v>130</v>
      </c>
      <c r="G113" s="18" t="s">
        <v>18</v>
      </c>
      <c r="H113" s="18"/>
      <c r="I113" s="18"/>
      <c r="J113" s="18"/>
      <c r="K113" s="18"/>
      <c r="L113" s="18"/>
      <c r="M113" s="18"/>
      <c r="N113" s="18"/>
      <c r="O113" s="19" t="n">
        <f aca="false">O114</f>
        <v>108000</v>
      </c>
      <c r="P113" s="19" t="n">
        <f aca="false">P114</f>
        <v>0</v>
      </c>
      <c r="Q113" s="19" t="n">
        <f aca="false">Q114</f>
        <v>0</v>
      </c>
      <c r="R113" s="19" t="n">
        <f aca="false">R114</f>
        <v>0</v>
      </c>
      <c r="S113" s="19" t="n">
        <f aca="false">S114</f>
        <v>0</v>
      </c>
      <c r="T113" s="19" t="n">
        <f aca="false">T114</f>
        <v>0</v>
      </c>
      <c r="U113" s="19" t="n">
        <f aca="false">U114</f>
        <v>0</v>
      </c>
      <c r="V113" s="19" t="n">
        <f aca="false">V114</f>
        <v>92880</v>
      </c>
      <c r="W113" s="19" t="n">
        <f aca="false">W114</f>
        <v>92880</v>
      </c>
    </row>
    <row r="114" customFormat="false" ht="30" hidden="false" customHeight="false" outlineLevel="4" collapsed="false">
      <c r="A114" s="33" t="s">
        <v>131</v>
      </c>
      <c r="B114" s="34"/>
      <c r="C114" s="12" t="n">
        <v>821</v>
      </c>
      <c r="D114" s="32" t="s">
        <v>20</v>
      </c>
      <c r="E114" s="32" t="s">
        <v>59</v>
      </c>
      <c r="F114" s="24" t="s">
        <v>132</v>
      </c>
      <c r="G114" s="18" t="s">
        <v>18</v>
      </c>
      <c r="H114" s="18"/>
      <c r="I114" s="18"/>
      <c r="J114" s="18"/>
      <c r="K114" s="18"/>
      <c r="L114" s="18"/>
      <c r="M114" s="18"/>
      <c r="N114" s="18"/>
      <c r="O114" s="19" t="n">
        <f aca="false">O115</f>
        <v>108000</v>
      </c>
      <c r="P114" s="19" t="n">
        <f aca="false">P115</f>
        <v>0</v>
      </c>
      <c r="Q114" s="19" t="n">
        <f aca="false">Q115</f>
        <v>0</v>
      </c>
      <c r="R114" s="19" t="n">
        <f aca="false">R115</f>
        <v>0</v>
      </c>
      <c r="S114" s="19" t="n">
        <f aca="false">S115</f>
        <v>0</v>
      </c>
      <c r="T114" s="19" t="n">
        <f aca="false">T115</f>
        <v>0</v>
      </c>
      <c r="U114" s="19" t="n">
        <f aca="false">U115</f>
        <v>0</v>
      </c>
      <c r="V114" s="19" t="n">
        <f aca="false">V115</f>
        <v>92880</v>
      </c>
      <c r="W114" s="19" t="n">
        <f aca="false">W115</f>
        <v>92880</v>
      </c>
    </row>
    <row r="115" customFormat="false" ht="15.75" hidden="false" customHeight="false" outlineLevel="4" collapsed="false">
      <c r="A115" s="29" t="s">
        <v>38</v>
      </c>
      <c r="B115" s="18"/>
      <c r="C115" s="12" t="n">
        <v>821</v>
      </c>
      <c r="D115" s="32" t="s">
        <v>20</v>
      </c>
      <c r="E115" s="32" t="s">
        <v>59</v>
      </c>
      <c r="F115" s="24" t="s">
        <v>132</v>
      </c>
      <c r="G115" s="18" t="n">
        <v>244</v>
      </c>
      <c r="H115" s="18"/>
      <c r="I115" s="18"/>
      <c r="J115" s="18"/>
      <c r="K115" s="18"/>
      <c r="L115" s="18"/>
      <c r="M115" s="18"/>
      <c r="N115" s="18"/>
      <c r="O115" s="19" t="n">
        <v>108000</v>
      </c>
      <c r="P115" s="21"/>
      <c r="Q115" s="21"/>
      <c r="R115" s="21"/>
      <c r="S115" s="21"/>
      <c r="T115" s="21"/>
      <c r="U115" s="21"/>
      <c r="V115" s="19" t="n">
        <v>92880</v>
      </c>
      <c r="W115" s="19" t="n">
        <v>92880</v>
      </c>
    </row>
    <row r="116" customFormat="false" ht="78" hidden="false" customHeight="true" outlineLevel="4" collapsed="false">
      <c r="A116" s="17" t="s">
        <v>133</v>
      </c>
      <c r="B116" s="18"/>
      <c r="C116" s="12" t="n">
        <v>821</v>
      </c>
      <c r="D116" s="32" t="s">
        <v>20</v>
      </c>
      <c r="E116" s="32" t="s">
        <v>59</v>
      </c>
      <c r="F116" s="22" t="s">
        <v>134</v>
      </c>
      <c r="G116" s="18" t="s">
        <v>18</v>
      </c>
      <c r="H116" s="18"/>
      <c r="I116" s="18"/>
      <c r="J116" s="18"/>
      <c r="K116" s="18"/>
      <c r="L116" s="18"/>
      <c r="M116" s="18"/>
      <c r="N116" s="18"/>
      <c r="O116" s="19" t="n">
        <f aca="false">O117</f>
        <v>44100</v>
      </c>
      <c r="P116" s="19" t="n">
        <f aca="false">P117</f>
        <v>0</v>
      </c>
      <c r="Q116" s="19" t="n">
        <f aca="false">Q117</f>
        <v>0</v>
      </c>
      <c r="R116" s="19" t="n">
        <f aca="false">R117</f>
        <v>0</v>
      </c>
      <c r="S116" s="19" t="n">
        <f aca="false">S117</f>
        <v>0</v>
      </c>
      <c r="T116" s="19" t="n">
        <f aca="false">T117</f>
        <v>0</v>
      </c>
      <c r="U116" s="19" t="n">
        <f aca="false">U117</f>
        <v>0</v>
      </c>
      <c r="V116" s="19" t="n">
        <f aca="false">V117</f>
        <v>37926</v>
      </c>
      <c r="W116" s="19" t="n">
        <f aca="false">W117</f>
        <v>37926</v>
      </c>
    </row>
    <row r="117" customFormat="false" ht="45.75" hidden="false" customHeight="true" outlineLevel="4" collapsed="false">
      <c r="A117" s="17" t="s">
        <v>135</v>
      </c>
      <c r="B117" s="18"/>
      <c r="C117" s="12" t="n">
        <v>821</v>
      </c>
      <c r="D117" s="18" t="s">
        <v>20</v>
      </c>
      <c r="E117" s="18" t="s">
        <v>59</v>
      </c>
      <c r="F117" s="22" t="s">
        <v>136</v>
      </c>
      <c r="G117" s="18" t="s">
        <v>18</v>
      </c>
      <c r="H117" s="18"/>
      <c r="I117" s="18"/>
      <c r="J117" s="18"/>
      <c r="K117" s="18"/>
      <c r="L117" s="18"/>
      <c r="M117" s="18"/>
      <c r="N117" s="18"/>
      <c r="O117" s="19" t="n">
        <f aca="false">O118</f>
        <v>44100</v>
      </c>
      <c r="P117" s="19" t="n">
        <f aca="false">P118</f>
        <v>0</v>
      </c>
      <c r="Q117" s="19" t="n">
        <f aca="false">Q118</f>
        <v>0</v>
      </c>
      <c r="R117" s="19" t="n">
        <f aca="false">R118</f>
        <v>0</v>
      </c>
      <c r="S117" s="19" t="n">
        <f aca="false">S118</f>
        <v>0</v>
      </c>
      <c r="T117" s="19" t="n">
        <f aca="false">T118</f>
        <v>0</v>
      </c>
      <c r="U117" s="19" t="n">
        <f aca="false">U118</f>
        <v>0</v>
      </c>
      <c r="V117" s="19" t="n">
        <f aca="false">V118</f>
        <v>37926</v>
      </c>
      <c r="W117" s="19" t="n">
        <f aca="false">W118</f>
        <v>37926</v>
      </c>
    </row>
    <row r="118" customFormat="false" ht="15.75" hidden="false" customHeight="false" outlineLevel="4" collapsed="false">
      <c r="A118" s="17" t="s">
        <v>38</v>
      </c>
      <c r="B118" s="18"/>
      <c r="C118" s="12" t="n">
        <v>821</v>
      </c>
      <c r="D118" s="18" t="s">
        <v>20</v>
      </c>
      <c r="E118" s="18" t="s">
        <v>59</v>
      </c>
      <c r="F118" s="22" t="s">
        <v>136</v>
      </c>
      <c r="G118" s="18" t="n">
        <v>244</v>
      </c>
      <c r="H118" s="18"/>
      <c r="I118" s="18"/>
      <c r="J118" s="18"/>
      <c r="K118" s="18"/>
      <c r="L118" s="18"/>
      <c r="M118" s="18"/>
      <c r="N118" s="18"/>
      <c r="O118" s="19" t="n">
        <v>44100</v>
      </c>
      <c r="P118" s="21"/>
      <c r="Q118" s="21"/>
      <c r="R118" s="21"/>
      <c r="S118" s="21"/>
      <c r="T118" s="21"/>
      <c r="U118" s="21"/>
      <c r="V118" s="19" t="n">
        <v>37926</v>
      </c>
      <c r="W118" s="19" t="n">
        <v>37926</v>
      </c>
    </row>
    <row r="119" customFormat="false" ht="31.5" hidden="false" customHeight="false" outlineLevel="2" collapsed="false">
      <c r="A119" s="17" t="s">
        <v>23</v>
      </c>
      <c r="B119" s="18" t="s">
        <v>18</v>
      </c>
      <c r="C119" s="12" t="n">
        <v>821</v>
      </c>
      <c r="D119" s="18" t="s">
        <v>20</v>
      </c>
      <c r="E119" s="18" t="s">
        <v>59</v>
      </c>
      <c r="F119" s="22" t="s">
        <v>24</v>
      </c>
      <c r="G119" s="18" t="s">
        <v>18</v>
      </c>
      <c r="H119" s="18" t="s">
        <v>18</v>
      </c>
      <c r="I119" s="18"/>
      <c r="J119" s="18"/>
      <c r="K119" s="18"/>
      <c r="L119" s="18"/>
      <c r="M119" s="18"/>
      <c r="N119" s="18"/>
      <c r="O119" s="19" t="n">
        <f aca="false">O120</f>
        <v>124515.01</v>
      </c>
      <c r="P119" s="19" t="n">
        <f aca="false">P120</f>
        <v>0</v>
      </c>
      <c r="Q119" s="19" t="n">
        <f aca="false">Q120</f>
        <v>0</v>
      </c>
      <c r="R119" s="19" t="n">
        <f aca="false">R120</f>
        <v>0</v>
      </c>
      <c r="S119" s="19" t="n">
        <f aca="false">S120</f>
        <v>0</v>
      </c>
      <c r="T119" s="19" t="n">
        <f aca="false">T120</f>
        <v>0</v>
      </c>
      <c r="U119" s="19" t="n">
        <f aca="false">U120</f>
        <v>0</v>
      </c>
      <c r="V119" s="19" t="n">
        <f aca="false">V120</f>
        <v>7740</v>
      </c>
      <c r="W119" s="19" t="n">
        <f aca="false">W120</f>
        <v>7740</v>
      </c>
    </row>
    <row r="120" customFormat="false" ht="31.5" hidden="false" customHeight="false" outlineLevel="3" collapsed="false">
      <c r="A120" s="17" t="s">
        <v>137</v>
      </c>
      <c r="B120" s="18" t="s">
        <v>18</v>
      </c>
      <c r="C120" s="12" t="n">
        <v>821</v>
      </c>
      <c r="D120" s="18" t="s">
        <v>20</v>
      </c>
      <c r="E120" s="18" t="s">
        <v>59</v>
      </c>
      <c r="F120" s="22" t="s">
        <v>138</v>
      </c>
      <c r="G120" s="18" t="s">
        <v>18</v>
      </c>
      <c r="H120" s="18" t="s">
        <v>18</v>
      </c>
      <c r="I120" s="18"/>
      <c r="J120" s="18"/>
      <c r="K120" s="18"/>
      <c r="L120" s="18"/>
      <c r="M120" s="18"/>
      <c r="N120" s="18"/>
      <c r="O120" s="19" t="n">
        <f aca="false">O122+O121</f>
        <v>124515.01</v>
      </c>
      <c r="P120" s="19" t="n">
        <f aca="false">P122</f>
        <v>0</v>
      </c>
      <c r="Q120" s="19" t="n">
        <f aca="false">Q122</f>
        <v>0</v>
      </c>
      <c r="R120" s="19" t="n">
        <f aca="false">R122</f>
        <v>0</v>
      </c>
      <c r="S120" s="19" t="n">
        <f aca="false">S122</f>
        <v>0</v>
      </c>
      <c r="T120" s="19" t="n">
        <f aca="false">T122</f>
        <v>0</v>
      </c>
      <c r="U120" s="19" t="n">
        <f aca="false">U122</f>
        <v>0</v>
      </c>
      <c r="V120" s="19" t="n">
        <f aca="false">V122</f>
        <v>7740</v>
      </c>
      <c r="W120" s="19" t="n">
        <f aca="false">W122</f>
        <v>7740</v>
      </c>
    </row>
    <row r="121" customFormat="false" ht="15.75" hidden="false" customHeight="false" outlineLevel="3" collapsed="false">
      <c r="A121" s="17" t="s">
        <v>110</v>
      </c>
      <c r="B121" s="18"/>
      <c r="C121" s="12" t="n">
        <v>821</v>
      </c>
      <c r="D121" s="18" t="s">
        <v>20</v>
      </c>
      <c r="E121" s="18" t="s">
        <v>59</v>
      </c>
      <c r="F121" s="22" t="s">
        <v>138</v>
      </c>
      <c r="G121" s="18" t="n">
        <v>247</v>
      </c>
      <c r="H121" s="18"/>
      <c r="I121" s="18"/>
      <c r="J121" s="18"/>
      <c r="K121" s="18"/>
      <c r="L121" s="18"/>
      <c r="M121" s="18"/>
      <c r="N121" s="18"/>
      <c r="O121" s="19" t="n">
        <v>105227.08</v>
      </c>
      <c r="P121" s="19"/>
      <c r="Q121" s="19"/>
      <c r="R121" s="19"/>
      <c r="S121" s="19"/>
      <c r="T121" s="19"/>
      <c r="U121" s="19"/>
      <c r="V121" s="19"/>
      <c r="W121" s="19"/>
    </row>
    <row r="122" customFormat="false" ht="47.25" hidden="false" customHeight="false" outlineLevel="4" collapsed="false">
      <c r="A122" s="17" t="s">
        <v>139</v>
      </c>
      <c r="B122" s="18" t="s">
        <v>18</v>
      </c>
      <c r="C122" s="12" t="n">
        <v>821</v>
      </c>
      <c r="D122" s="18" t="s">
        <v>20</v>
      </c>
      <c r="E122" s="18" t="s">
        <v>59</v>
      </c>
      <c r="F122" s="22" t="s">
        <v>138</v>
      </c>
      <c r="G122" s="18" t="s">
        <v>140</v>
      </c>
      <c r="H122" s="18" t="s">
        <v>18</v>
      </c>
      <c r="I122" s="18"/>
      <c r="J122" s="18"/>
      <c r="K122" s="18"/>
      <c r="L122" s="18"/>
      <c r="M122" s="18"/>
      <c r="N122" s="18"/>
      <c r="O122" s="19" t="n">
        <v>19287.93</v>
      </c>
      <c r="P122" s="21"/>
      <c r="Q122" s="21"/>
      <c r="R122" s="21"/>
      <c r="S122" s="21"/>
      <c r="T122" s="21"/>
      <c r="U122" s="21"/>
      <c r="V122" s="19" t="n">
        <v>7740</v>
      </c>
      <c r="W122" s="19" t="n">
        <v>7740</v>
      </c>
      <c r="X122" s="20" t="n">
        <f aca="false">O122+10287.93</f>
        <v>29575.86</v>
      </c>
    </row>
    <row r="123" customFormat="false" ht="31.5" hidden="false" customHeight="false" outlineLevel="4" collapsed="false">
      <c r="A123" s="17" t="s">
        <v>141</v>
      </c>
      <c r="B123" s="18"/>
      <c r="C123" s="12" t="n">
        <v>821</v>
      </c>
      <c r="D123" s="18" t="s">
        <v>20</v>
      </c>
      <c r="E123" s="18" t="s">
        <v>59</v>
      </c>
      <c r="F123" s="22" t="s">
        <v>142</v>
      </c>
      <c r="G123" s="18" t="s">
        <v>18</v>
      </c>
      <c r="H123" s="18"/>
      <c r="I123" s="18"/>
      <c r="J123" s="18"/>
      <c r="K123" s="18"/>
      <c r="L123" s="18"/>
      <c r="M123" s="18"/>
      <c r="N123" s="18"/>
      <c r="O123" s="19" t="n">
        <f aca="false">O124</f>
        <v>30000</v>
      </c>
      <c r="P123" s="21"/>
      <c r="Q123" s="21"/>
      <c r="R123" s="21"/>
      <c r="S123" s="21"/>
      <c r="T123" s="21"/>
      <c r="U123" s="21"/>
      <c r="V123" s="19"/>
      <c r="W123" s="19"/>
      <c r="X123" s="20"/>
    </row>
    <row r="124" customFormat="false" ht="15.75" hidden="false" customHeight="false" outlineLevel="4" collapsed="false">
      <c r="A124" s="17" t="s">
        <v>38</v>
      </c>
      <c r="B124" s="18"/>
      <c r="C124" s="12" t="n">
        <v>821</v>
      </c>
      <c r="D124" s="18" t="s">
        <v>20</v>
      </c>
      <c r="E124" s="18" t="s">
        <v>59</v>
      </c>
      <c r="F124" s="22" t="s">
        <v>142</v>
      </c>
      <c r="G124" s="18" t="n">
        <v>244</v>
      </c>
      <c r="H124" s="18"/>
      <c r="I124" s="18"/>
      <c r="J124" s="18"/>
      <c r="K124" s="18"/>
      <c r="L124" s="18"/>
      <c r="M124" s="18"/>
      <c r="N124" s="18"/>
      <c r="O124" s="19" t="n">
        <v>30000</v>
      </c>
      <c r="P124" s="21"/>
      <c r="Q124" s="21"/>
      <c r="R124" s="21"/>
      <c r="S124" s="21"/>
      <c r="T124" s="21"/>
      <c r="U124" s="21"/>
      <c r="V124" s="19"/>
      <c r="W124" s="19"/>
      <c r="X124" s="20"/>
    </row>
    <row r="125" customFormat="false" ht="15.75" hidden="false" customHeight="false" outlineLevel="0" collapsed="false">
      <c r="A125" s="15" t="s">
        <v>143</v>
      </c>
      <c r="B125" s="13" t="s">
        <v>18</v>
      </c>
      <c r="C125" s="12" t="n">
        <v>821</v>
      </c>
      <c r="D125" s="13" t="s">
        <v>22</v>
      </c>
      <c r="E125" s="13" t="s">
        <v>16</v>
      </c>
      <c r="F125" s="13" t="s">
        <v>17</v>
      </c>
      <c r="G125" s="13" t="s">
        <v>18</v>
      </c>
      <c r="H125" s="13" t="s">
        <v>18</v>
      </c>
      <c r="I125" s="13"/>
      <c r="J125" s="13"/>
      <c r="K125" s="13"/>
      <c r="L125" s="13"/>
      <c r="M125" s="13"/>
      <c r="N125" s="13"/>
      <c r="O125" s="16" t="n">
        <f aca="false">O126</f>
        <v>1293510</v>
      </c>
      <c r="P125" s="16" t="e">
        <f aca="false">P126</f>
        <v>#REF!</v>
      </c>
      <c r="Q125" s="16" t="e">
        <f aca="false">Q126</f>
        <v>#REF!</v>
      </c>
      <c r="R125" s="16" t="e">
        <f aca="false">R126</f>
        <v>#REF!</v>
      </c>
      <c r="S125" s="16" t="e">
        <f aca="false">S126</f>
        <v>#REF!</v>
      </c>
      <c r="T125" s="16" t="e">
        <f aca="false">T126</f>
        <v>#REF!</v>
      </c>
      <c r="U125" s="16" t="e">
        <f aca="false">U126</f>
        <v>#REF!</v>
      </c>
      <c r="V125" s="16" t="n">
        <f aca="false">V126</f>
        <v>1353384</v>
      </c>
      <c r="W125" s="16" t="n">
        <f aca="false">W126</f>
        <v>1402380</v>
      </c>
    </row>
    <row r="126" customFormat="false" ht="31.5" hidden="false" customHeight="false" outlineLevel="1" collapsed="false">
      <c r="A126" s="17" t="s">
        <v>144</v>
      </c>
      <c r="B126" s="18" t="s">
        <v>18</v>
      </c>
      <c r="C126" s="12" t="n">
        <v>821</v>
      </c>
      <c r="D126" s="18" t="s">
        <v>22</v>
      </c>
      <c r="E126" s="18" t="s">
        <v>145</v>
      </c>
      <c r="F126" s="18" t="s">
        <v>17</v>
      </c>
      <c r="G126" s="18" t="s">
        <v>18</v>
      </c>
      <c r="H126" s="18" t="s">
        <v>18</v>
      </c>
      <c r="I126" s="18"/>
      <c r="J126" s="18"/>
      <c r="K126" s="18"/>
      <c r="L126" s="18"/>
      <c r="M126" s="18"/>
      <c r="N126" s="18"/>
      <c r="O126" s="19" t="n">
        <f aca="false">O127</f>
        <v>1293510</v>
      </c>
      <c r="P126" s="19" t="e">
        <f aca="false">P127</f>
        <v>#REF!</v>
      </c>
      <c r="Q126" s="19" t="e">
        <f aca="false">Q127</f>
        <v>#REF!</v>
      </c>
      <c r="R126" s="19" t="e">
        <f aca="false">R127</f>
        <v>#REF!</v>
      </c>
      <c r="S126" s="19" t="e">
        <f aca="false">S127</f>
        <v>#REF!</v>
      </c>
      <c r="T126" s="19" t="e">
        <f aca="false">T127</f>
        <v>#REF!</v>
      </c>
      <c r="U126" s="19" t="e">
        <f aca="false">U127</f>
        <v>#REF!</v>
      </c>
      <c r="V126" s="19" t="n">
        <f aca="false">V127</f>
        <v>1353384</v>
      </c>
      <c r="W126" s="19" t="n">
        <f aca="false">W127</f>
        <v>1402380</v>
      </c>
    </row>
    <row r="127" customFormat="false" ht="31.5" hidden="false" customHeight="false" outlineLevel="2" collapsed="false">
      <c r="A127" s="17" t="s">
        <v>23</v>
      </c>
      <c r="B127" s="18" t="s">
        <v>18</v>
      </c>
      <c r="C127" s="12" t="n">
        <v>821</v>
      </c>
      <c r="D127" s="18" t="s">
        <v>22</v>
      </c>
      <c r="E127" s="18" t="s">
        <v>145</v>
      </c>
      <c r="F127" s="18" t="s">
        <v>24</v>
      </c>
      <c r="G127" s="18" t="s">
        <v>18</v>
      </c>
      <c r="H127" s="18" t="s">
        <v>18</v>
      </c>
      <c r="I127" s="18"/>
      <c r="J127" s="18"/>
      <c r="K127" s="18"/>
      <c r="L127" s="18"/>
      <c r="M127" s="18"/>
      <c r="N127" s="18"/>
      <c r="O127" s="19" t="n">
        <f aca="false">O128</f>
        <v>1293510</v>
      </c>
      <c r="P127" s="19" t="e">
        <f aca="false">P128</f>
        <v>#REF!</v>
      </c>
      <c r="Q127" s="19" t="e">
        <f aca="false">Q128</f>
        <v>#REF!</v>
      </c>
      <c r="R127" s="19" t="e">
        <f aca="false">R128</f>
        <v>#REF!</v>
      </c>
      <c r="S127" s="19" t="e">
        <f aca="false">S128</f>
        <v>#REF!</v>
      </c>
      <c r="T127" s="19" t="e">
        <f aca="false">T128</f>
        <v>#REF!</v>
      </c>
      <c r="U127" s="19" t="e">
        <f aca="false">U128</f>
        <v>#REF!</v>
      </c>
      <c r="V127" s="19" t="n">
        <f aca="false">V128</f>
        <v>1353384</v>
      </c>
      <c r="W127" s="19" t="n">
        <f aca="false">W128</f>
        <v>1402380</v>
      </c>
    </row>
    <row r="128" customFormat="false" ht="47.25" hidden="false" customHeight="false" outlineLevel="3" collapsed="false">
      <c r="A128" s="17" t="s">
        <v>146</v>
      </c>
      <c r="B128" s="18" t="s">
        <v>18</v>
      </c>
      <c r="C128" s="12" t="n">
        <v>821</v>
      </c>
      <c r="D128" s="18" t="s">
        <v>22</v>
      </c>
      <c r="E128" s="18" t="s">
        <v>145</v>
      </c>
      <c r="F128" s="18" t="s">
        <v>147</v>
      </c>
      <c r="G128" s="18" t="s">
        <v>18</v>
      </c>
      <c r="H128" s="18" t="s">
        <v>18</v>
      </c>
      <c r="I128" s="18"/>
      <c r="J128" s="18"/>
      <c r="K128" s="18"/>
      <c r="L128" s="18"/>
      <c r="M128" s="18"/>
      <c r="N128" s="18"/>
      <c r="O128" s="19" t="n">
        <f aca="false">O129+O130</f>
        <v>1293510</v>
      </c>
      <c r="P128" s="19" t="e">
        <f aca="false">P129+P130+#REF!</f>
        <v>#REF!</v>
      </c>
      <c r="Q128" s="19" t="e">
        <f aca="false">Q129+Q130+#REF!</f>
        <v>#REF!</v>
      </c>
      <c r="R128" s="19" t="e">
        <f aca="false">R129+R130+#REF!</f>
        <v>#REF!</v>
      </c>
      <c r="S128" s="19" t="e">
        <f aca="false">S129+S130+#REF!</f>
        <v>#REF!</v>
      </c>
      <c r="T128" s="19" t="e">
        <f aca="false">T129+T130+#REF!</f>
        <v>#REF!</v>
      </c>
      <c r="U128" s="19" t="e">
        <f aca="false">U129+U130+#REF!</f>
        <v>#REF!</v>
      </c>
      <c r="V128" s="19" t="n">
        <f aca="false">V129+V130</f>
        <v>1353384</v>
      </c>
      <c r="W128" s="19" t="n">
        <f aca="false">W129+W130</f>
        <v>1402380</v>
      </c>
    </row>
    <row r="129" customFormat="false" ht="31.5" hidden="false" customHeight="false" outlineLevel="4" collapsed="false">
      <c r="A129" s="17" t="s">
        <v>26</v>
      </c>
      <c r="B129" s="18" t="s">
        <v>18</v>
      </c>
      <c r="C129" s="12" t="n">
        <v>821</v>
      </c>
      <c r="D129" s="18" t="s">
        <v>22</v>
      </c>
      <c r="E129" s="18" t="s">
        <v>145</v>
      </c>
      <c r="F129" s="18" t="s">
        <v>147</v>
      </c>
      <c r="G129" s="18" t="s">
        <v>27</v>
      </c>
      <c r="H129" s="18" t="s">
        <v>18</v>
      </c>
      <c r="I129" s="18"/>
      <c r="J129" s="18"/>
      <c r="K129" s="18"/>
      <c r="L129" s="18"/>
      <c r="M129" s="18"/>
      <c r="N129" s="18"/>
      <c r="O129" s="19" t="n">
        <v>993480</v>
      </c>
      <c r="P129" s="21"/>
      <c r="Q129" s="21"/>
      <c r="R129" s="21"/>
      <c r="S129" s="21"/>
      <c r="T129" s="21"/>
      <c r="U129" s="21"/>
      <c r="V129" s="19" t="n">
        <v>1039465</v>
      </c>
      <c r="W129" s="19" t="n">
        <v>1077100</v>
      </c>
    </row>
    <row r="130" customFormat="false" ht="63" hidden="false" customHeight="false" outlineLevel="4" collapsed="false">
      <c r="A130" s="17" t="s">
        <v>28</v>
      </c>
      <c r="B130" s="18" t="s">
        <v>18</v>
      </c>
      <c r="C130" s="12" t="n">
        <v>821</v>
      </c>
      <c r="D130" s="18" t="s">
        <v>22</v>
      </c>
      <c r="E130" s="18" t="s">
        <v>145</v>
      </c>
      <c r="F130" s="18" t="s">
        <v>147</v>
      </c>
      <c r="G130" s="18" t="s">
        <v>29</v>
      </c>
      <c r="H130" s="18" t="s">
        <v>18</v>
      </c>
      <c r="I130" s="18"/>
      <c r="J130" s="18"/>
      <c r="K130" s="18"/>
      <c r="L130" s="18"/>
      <c r="M130" s="18"/>
      <c r="N130" s="18"/>
      <c r="O130" s="19" t="n">
        <v>300030</v>
      </c>
      <c r="P130" s="21"/>
      <c r="Q130" s="21"/>
      <c r="R130" s="21"/>
      <c r="S130" s="21"/>
      <c r="T130" s="21"/>
      <c r="U130" s="21"/>
      <c r="V130" s="19" t="n">
        <v>313919</v>
      </c>
      <c r="W130" s="19" t="n">
        <v>325280</v>
      </c>
    </row>
    <row r="131" customFormat="false" ht="47.25" hidden="false" customHeight="false" outlineLevel="0" collapsed="false">
      <c r="A131" s="15" t="s">
        <v>148</v>
      </c>
      <c r="B131" s="13" t="s">
        <v>18</v>
      </c>
      <c r="C131" s="12" t="n">
        <v>821</v>
      </c>
      <c r="D131" s="13" t="s">
        <v>145</v>
      </c>
      <c r="E131" s="13" t="s">
        <v>16</v>
      </c>
      <c r="F131" s="13" t="s">
        <v>17</v>
      </c>
      <c r="G131" s="13" t="s">
        <v>18</v>
      </c>
      <c r="H131" s="13" t="s">
        <v>18</v>
      </c>
      <c r="I131" s="13"/>
      <c r="J131" s="13"/>
      <c r="K131" s="13"/>
      <c r="L131" s="13"/>
      <c r="M131" s="13"/>
      <c r="N131" s="13"/>
      <c r="O131" s="16" t="n">
        <f aca="false">O132</f>
        <v>1691825</v>
      </c>
      <c r="P131" s="16" t="e">
        <f aca="false">P132</f>
        <v>#REF!</v>
      </c>
      <c r="Q131" s="16" t="e">
        <f aca="false">Q132</f>
        <v>#REF!</v>
      </c>
      <c r="R131" s="16" t="e">
        <f aca="false">R132</f>
        <v>#REF!</v>
      </c>
      <c r="S131" s="16" t="e">
        <f aca="false">S132</f>
        <v>#REF!</v>
      </c>
      <c r="T131" s="16" t="e">
        <f aca="false">T132</f>
        <v>#REF!</v>
      </c>
      <c r="U131" s="16" t="e">
        <f aca="false">U132</f>
        <v>#REF!</v>
      </c>
      <c r="V131" s="16" t="n">
        <f aca="false">V132</f>
        <v>1454969.49</v>
      </c>
      <c r="W131" s="16" t="n">
        <f aca="false">W132</f>
        <v>1286119.49</v>
      </c>
    </row>
    <row r="132" customFormat="false" ht="63" hidden="false" customHeight="false" outlineLevel="1" collapsed="false">
      <c r="A132" s="17" t="s">
        <v>149</v>
      </c>
      <c r="B132" s="18" t="s">
        <v>18</v>
      </c>
      <c r="C132" s="12" t="n">
        <v>821</v>
      </c>
      <c r="D132" s="18" t="s">
        <v>145</v>
      </c>
      <c r="E132" s="18" t="s">
        <v>150</v>
      </c>
      <c r="F132" s="18" t="s">
        <v>17</v>
      </c>
      <c r="G132" s="18" t="s">
        <v>18</v>
      </c>
      <c r="H132" s="18" t="s">
        <v>18</v>
      </c>
      <c r="I132" s="18"/>
      <c r="J132" s="18"/>
      <c r="K132" s="18"/>
      <c r="L132" s="18"/>
      <c r="M132" s="18"/>
      <c r="N132" s="18"/>
      <c r="O132" s="19" t="n">
        <f aca="false">O133+O144</f>
        <v>1691825</v>
      </c>
      <c r="P132" s="19" t="e">
        <f aca="false">P133+#REF!+P144</f>
        <v>#REF!</v>
      </c>
      <c r="Q132" s="19" t="e">
        <f aca="false">Q133+#REF!+Q144</f>
        <v>#REF!</v>
      </c>
      <c r="R132" s="19" t="e">
        <f aca="false">R133+#REF!+R144</f>
        <v>#REF!</v>
      </c>
      <c r="S132" s="19" t="e">
        <f aca="false">S133+#REF!+S144</f>
        <v>#REF!</v>
      </c>
      <c r="T132" s="19" t="e">
        <f aca="false">T133+#REF!+T144</f>
        <v>#REF!</v>
      </c>
      <c r="U132" s="19" t="e">
        <f aca="false">U133+#REF!+U144</f>
        <v>#REF!</v>
      </c>
      <c r="V132" s="19" t="n">
        <f aca="false">V133+V144</f>
        <v>1454969.49</v>
      </c>
      <c r="W132" s="19" t="n">
        <f aca="false">W133+W144</f>
        <v>1286119.49</v>
      </c>
    </row>
    <row r="133" customFormat="false" ht="47.25" hidden="false" customHeight="false" outlineLevel="2" collapsed="false">
      <c r="A133" s="17" t="s">
        <v>151</v>
      </c>
      <c r="B133" s="18" t="s">
        <v>18</v>
      </c>
      <c r="C133" s="12" t="n">
        <v>821</v>
      </c>
      <c r="D133" s="18" t="s">
        <v>145</v>
      </c>
      <c r="E133" s="18" t="s">
        <v>150</v>
      </c>
      <c r="F133" s="22" t="s">
        <v>152</v>
      </c>
      <c r="G133" s="18" t="s">
        <v>18</v>
      </c>
      <c r="H133" s="18" t="s">
        <v>18</v>
      </c>
      <c r="I133" s="18"/>
      <c r="J133" s="18"/>
      <c r="K133" s="18"/>
      <c r="L133" s="18"/>
      <c r="M133" s="18"/>
      <c r="N133" s="18"/>
      <c r="O133" s="19" t="n">
        <f aca="false">O134+O136+O138+O140+O142</f>
        <v>1191825</v>
      </c>
      <c r="P133" s="19" t="n">
        <f aca="false">P134</f>
        <v>0</v>
      </c>
      <c r="Q133" s="19" t="n">
        <f aca="false">Q134</f>
        <v>0</v>
      </c>
      <c r="R133" s="19" t="n">
        <f aca="false">R134</f>
        <v>0</v>
      </c>
      <c r="S133" s="19" t="n">
        <f aca="false">S134</f>
        <v>0</v>
      </c>
      <c r="T133" s="19" t="n">
        <f aca="false">T134</f>
        <v>0</v>
      </c>
      <c r="U133" s="19" t="n">
        <f aca="false">U134</f>
        <v>0</v>
      </c>
      <c r="V133" s="19" t="n">
        <f aca="false">V134+V136+V138+V140+V142</f>
        <v>1024969.49</v>
      </c>
      <c r="W133" s="19" t="n">
        <f aca="false">W134+W136+W138+W140+W142</f>
        <v>1024969.49</v>
      </c>
    </row>
    <row r="134" customFormat="false" ht="47.25" hidden="false" customHeight="false" outlineLevel="3" collapsed="false">
      <c r="A134" s="17" t="s">
        <v>153</v>
      </c>
      <c r="B134" s="18" t="s">
        <v>18</v>
      </c>
      <c r="C134" s="12" t="n">
        <v>821</v>
      </c>
      <c r="D134" s="18" t="s">
        <v>145</v>
      </c>
      <c r="E134" s="18" t="s">
        <v>150</v>
      </c>
      <c r="F134" s="22" t="s">
        <v>154</v>
      </c>
      <c r="G134" s="18" t="s">
        <v>18</v>
      </c>
      <c r="H134" s="18" t="s">
        <v>18</v>
      </c>
      <c r="I134" s="18"/>
      <c r="J134" s="18"/>
      <c r="K134" s="18"/>
      <c r="L134" s="18"/>
      <c r="M134" s="18"/>
      <c r="N134" s="18"/>
      <c r="O134" s="19" t="n">
        <f aca="false">O135</f>
        <v>18630</v>
      </c>
      <c r="P134" s="19" t="n">
        <f aca="false">P135</f>
        <v>0</v>
      </c>
      <c r="Q134" s="19" t="n">
        <f aca="false">Q135</f>
        <v>0</v>
      </c>
      <c r="R134" s="19" t="n">
        <f aca="false">R135</f>
        <v>0</v>
      </c>
      <c r="S134" s="19" t="n">
        <f aca="false">S135</f>
        <v>0</v>
      </c>
      <c r="T134" s="19" t="n">
        <f aca="false">T135</f>
        <v>0</v>
      </c>
      <c r="U134" s="19" t="n">
        <f aca="false">U135</f>
        <v>0</v>
      </c>
      <c r="V134" s="19" t="n">
        <f aca="false">V135</f>
        <v>16021.8</v>
      </c>
      <c r="W134" s="19" t="n">
        <f aca="false">W135</f>
        <v>16021.8</v>
      </c>
    </row>
    <row r="135" customFormat="false" ht="15.75" hidden="false" customHeight="false" outlineLevel="4" collapsed="false">
      <c r="A135" s="17" t="s">
        <v>38</v>
      </c>
      <c r="B135" s="18" t="s">
        <v>18</v>
      </c>
      <c r="C135" s="12" t="n">
        <v>821</v>
      </c>
      <c r="D135" s="18" t="s">
        <v>145</v>
      </c>
      <c r="E135" s="18" t="s">
        <v>150</v>
      </c>
      <c r="F135" s="22" t="s">
        <v>154</v>
      </c>
      <c r="G135" s="18" t="s">
        <v>39</v>
      </c>
      <c r="H135" s="18" t="s">
        <v>18</v>
      </c>
      <c r="I135" s="18"/>
      <c r="J135" s="18"/>
      <c r="K135" s="18"/>
      <c r="L135" s="18"/>
      <c r="M135" s="18"/>
      <c r="N135" s="18"/>
      <c r="O135" s="19" t="n">
        <v>18630</v>
      </c>
      <c r="P135" s="21"/>
      <c r="Q135" s="21"/>
      <c r="R135" s="21"/>
      <c r="S135" s="21"/>
      <c r="T135" s="21"/>
      <c r="U135" s="21"/>
      <c r="V135" s="19" t="n">
        <v>16021.8</v>
      </c>
      <c r="W135" s="19" t="n">
        <v>16021.8</v>
      </c>
    </row>
    <row r="136" customFormat="false" ht="31.5" hidden="false" customHeight="false" outlineLevel="3" collapsed="false">
      <c r="A136" s="17" t="s">
        <v>155</v>
      </c>
      <c r="B136" s="18" t="s">
        <v>18</v>
      </c>
      <c r="C136" s="12" t="n">
        <v>821</v>
      </c>
      <c r="D136" s="18" t="s">
        <v>145</v>
      </c>
      <c r="E136" s="18" t="s">
        <v>150</v>
      </c>
      <c r="F136" s="22" t="s">
        <v>156</v>
      </c>
      <c r="G136" s="18" t="s">
        <v>18</v>
      </c>
      <c r="H136" s="18" t="s">
        <v>18</v>
      </c>
      <c r="I136" s="18"/>
      <c r="J136" s="18"/>
      <c r="K136" s="18"/>
      <c r="L136" s="18"/>
      <c r="M136" s="18"/>
      <c r="N136" s="18"/>
      <c r="O136" s="19" t="n">
        <f aca="false">O137</f>
        <v>72083.7</v>
      </c>
      <c r="P136" s="19" t="n">
        <f aca="false">P137</f>
        <v>0</v>
      </c>
      <c r="Q136" s="19" t="n">
        <f aca="false">Q137</f>
        <v>0</v>
      </c>
      <c r="R136" s="19" t="n">
        <f aca="false">R137</f>
        <v>0</v>
      </c>
      <c r="S136" s="19" t="n">
        <f aca="false">S137</f>
        <v>0</v>
      </c>
      <c r="T136" s="19" t="n">
        <f aca="false">T137</f>
        <v>0</v>
      </c>
      <c r="U136" s="19" t="n">
        <f aca="false">U137</f>
        <v>0</v>
      </c>
      <c r="V136" s="19" t="n">
        <f aca="false">V137</f>
        <v>61991.98</v>
      </c>
      <c r="W136" s="19" t="n">
        <f aca="false">W137</f>
        <v>61991.98</v>
      </c>
    </row>
    <row r="137" customFormat="false" ht="15.75" hidden="false" customHeight="false" outlineLevel="4" collapsed="false">
      <c r="A137" s="17" t="s">
        <v>38</v>
      </c>
      <c r="B137" s="18" t="s">
        <v>18</v>
      </c>
      <c r="C137" s="12" t="n">
        <v>821</v>
      </c>
      <c r="D137" s="18" t="s">
        <v>145</v>
      </c>
      <c r="E137" s="18" t="s">
        <v>150</v>
      </c>
      <c r="F137" s="22" t="s">
        <v>156</v>
      </c>
      <c r="G137" s="18" t="s">
        <v>39</v>
      </c>
      <c r="H137" s="18" t="s">
        <v>18</v>
      </c>
      <c r="I137" s="18"/>
      <c r="J137" s="18"/>
      <c r="K137" s="18"/>
      <c r="L137" s="18"/>
      <c r="M137" s="18"/>
      <c r="N137" s="18"/>
      <c r="O137" s="19" t="n">
        <v>72083.7</v>
      </c>
      <c r="P137" s="21"/>
      <c r="Q137" s="21"/>
      <c r="R137" s="21"/>
      <c r="S137" s="21"/>
      <c r="T137" s="21"/>
      <c r="U137" s="21"/>
      <c r="V137" s="19" t="n">
        <v>61991.98</v>
      </c>
      <c r="W137" s="19" t="n">
        <v>61991.98</v>
      </c>
    </row>
    <row r="138" customFormat="false" ht="31.5" hidden="false" customHeight="false" outlineLevel="3" collapsed="false">
      <c r="A138" s="17" t="s">
        <v>157</v>
      </c>
      <c r="B138" s="18" t="s">
        <v>18</v>
      </c>
      <c r="C138" s="12" t="n">
        <v>821</v>
      </c>
      <c r="D138" s="18" t="s">
        <v>145</v>
      </c>
      <c r="E138" s="18" t="s">
        <v>150</v>
      </c>
      <c r="F138" s="22" t="s">
        <v>158</v>
      </c>
      <c r="G138" s="18" t="s">
        <v>18</v>
      </c>
      <c r="H138" s="18" t="s">
        <v>18</v>
      </c>
      <c r="I138" s="18"/>
      <c r="J138" s="18"/>
      <c r="K138" s="18"/>
      <c r="L138" s="18"/>
      <c r="M138" s="18"/>
      <c r="N138" s="18"/>
      <c r="O138" s="19" t="n">
        <f aca="false">O139</f>
        <v>592549.2</v>
      </c>
      <c r="P138" s="19" t="n">
        <f aca="false">P139</f>
        <v>0</v>
      </c>
      <c r="Q138" s="19" t="n">
        <f aca="false">Q139</f>
        <v>0</v>
      </c>
      <c r="R138" s="19" t="n">
        <f aca="false">R139</f>
        <v>0</v>
      </c>
      <c r="S138" s="19" t="n">
        <f aca="false">S139</f>
        <v>0</v>
      </c>
      <c r="T138" s="19" t="n">
        <f aca="false">T139</f>
        <v>0</v>
      </c>
      <c r="U138" s="19" t="n">
        <f aca="false">U139</f>
        <v>0</v>
      </c>
      <c r="V138" s="19" t="n">
        <f aca="false">V139</f>
        <v>509592.3</v>
      </c>
      <c r="W138" s="19" t="n">
        <f aca="false">W139</f>
        <v>509592.3</v>
      </c>
    </row>
    <row r="139" customFormat="false" ht="15.75" hidden="false" customHeight="false" outlineLevel="4" collapsed="false">
      <c r="A139" s="17" t="s">
        <v>38</v>
      </c>
      <c r="B139" s="18" t="s">
        <v>18</v>
      </c>
      <c r="C139" s="12" t="n">
        <v>821</v>
      </c>
      <c r="D139" s="18" t="s">
        <v>145</v>
      </c>
      <c r="E139" s="18" t="s">
        <v>150</v>
      </c>
      <c r="F139" s="22" t="s">
        <v>158</v>
      </c>
      <c r="G139" s="18" t="s">
        <v>39</v>
      </c>
      <c r="H139" s="18" t="s">
        <v>18</v>
      </c>
      <c r="I139" s="18"/>
      <c r="J139" s="18"/>
      <c r="K139" s="18"/>
      <c r="L139" s="18"/>
      <c r="M139" s="18"/>
      <c r="N139" s="18"/>
      <c r="O139" s="19" t="n">
        <v>592549.2</v>
      </c>
      <c r="P139" s="21"/>
      <c r="Q139" s="21"/>
      <c r="R139" s="21"/>
      <c r="S139" s="21"/>
      <c r="T139" s="21"/>
      <c r="U139" s="21"/>
      <c r="V139" s="19" t="n">
        <v>509592.3</v>
      </c>
      <c r="W139" s="19" t="n">
        <v>509592.3</v>
      </c>
      <c r="X139" s="20"/>
    </row>
    <row r="140" customFormat="false" ht="31.5" hidden="false" customHeight="false" outlineLevel="3" collapsed="false">
      <c r="A140" s="17" t="s">
        <v>159</v>
      </c>
      <c r="B140" s="18" t="s">
        <v>18</v>
      </c>
      <c r="C140" s="12" t="n">
        <v>821</v>
      </c>
      <c r="D140" s="18" t="s">
        <v>145</v>
      </c>
      <c r="E140" s="18" t="s">
        <v>150</v>
      </c>
      <c r="F140" s="22" t="s">
        <v>160</v>
      </c>
      <c r="G140" s="18" t="s">
        <v>18</v>
      </c>
      <c r="H140" s="18" t="s">
        <v>18</v>
      </c>
      <c r="I140" s="18"/>
      <c r="J140" s="18"/>
      <c r="K140" s="18"/>
      <c r="L140" s="18"/>
      <c r="M140" s="18"/>
      <c r="N140" s="18"/>
      <c r="O140" s="19" t="n">
        <f aca="false">O141</f>
        <v>477116.1</v>
      </c>
      <c r="P140" s="19" t="n">
        <f aca="false">P141</f>
        <v>0</v>
      </c>
      <c r="Q140" s="19" t="n">
        <f aca="false">Q141</f>
        <v>0</v>
      </c>
      <c r="R140" s="19" t="n">
        <f aca="false">R141</f>
        <v>0</v>
      </c>
      <c r="S140" s="19" t="n">
        <f aca="false">S141</f>
        <v>0</v>
      </c>
      <c r="T140" s="19" t="n">
        <f aca="false">T141</f>
        <v>0</v>
      </c>
      <c r="U140" s="19" t="n">
        <f aca="false">U141</f>
        <v>0</v>
      </c>
      <c r="V140" s="19" t="n">
        <f aca="false">V141</f>
        <v>410319.85</v>
      </c>
      <c r="W140" s="19" t="n">
        <f aca="false">W141</f>
        <v>410319.85</v>
      </c>
    </row>
    <row r="141" customFormat="false" ht="15.75" hidden="false" customHeight="false" outlineLevel="4" collapsed="false">
      <c r="A141" s="17" t="s">
        <v>38</v>
      </c>
      <c r="B141" s="18" t="s">
        <v>18</v>
      </c>
      <c r="C141" s="12" t="n">
        <v>821</v>
      </c>
      <c r="D141" s="18" t="s">
        <v>145</v>
      </c>
      <c r="E141" s="18" t="s">
        <v>150</v>
      </c>
      <c r="F141" s="22" t="s">
        <v>160</v>
      </c>
      <c r="G141" s="18" t="s">
        <v>39</v>
      </c>
      <c r="H141" s="18" t="s">
        <v>18</v>
      </c>
      <c r="I141" s="18"/>
      <c r="J141" s="18"/>
      <c r="K141" s="18"/>
      <c r="L141" s="18"/>
      <c r="M141" s="18"/>
      <c r="N141" s="18"/>
      <c r="O141" s="19" t="n">
        <v>477116.1</v>
      </c>
      <c r="P141" s="21"/>
      <c r="Q141" s="21"/>
      <c r="R141" s="21"/>
      <c r="S141" s="21"/>
      <c r="T141" s="21"/>
      <c r="U141" s="21"/>
      <c r="V141" s="19" t="n">
        <v>410319.85</v>
      </c>
      <c r="W141" s="19" t="n">
        <v>410319.85</v>
      </c>
      <c r="X141" s="20"/>
    </row>
    <row r="142" customFormat="false" ht="31.5" hidden="false" customHeight="false" outlineLevel="3" collapsed="false">
      <c r="A142" s="17" t="s">
        <v>161</v>
      </c>
      <c r="B142" s="18" t="s">
        <v>18</v>
      </c>
      <c r="C142" s="12" t="n">
        <v>821</v>
      </c>
      <c r="D142" s="18" t="s">
        <v>145</v>
      </c>
      <c r="E142" s="18" t="s">
        <v>150</v>
      </c>
      <c r="F142" s="22" t="s">
        <v>162</v>
      </c>
      <c r="G142" s="18" t="s">
        <v>18</v>
      </c>
      <c r="H142" s="18" t="s">
        <v>18</v>
      </c>
      <c r="I142" s="18"/>
      <c r="J142" s="18"/>
      <c r="K142" s="18"/>
      <c r="L142" s="18"/>
      <c r="M142" s="18"/>
      <c r="N142" s="18"/>
      <c r="O142" s="19" t="n">
        <f aca="false">O143</f>
        <v>31446</v>
      </c>
      <c r="P142" s="19" t="n">
        <f aca="false">P143</f>
        <v>0</v>
      </c>
      <c r="Q142" s="19" t="n">
        <f aca="false">Q143</f>
        <v>0</v>
      </c>
      <c r="R142" s="19" t="n">
        <f aca="false">R143</f>
        <v>0</v>
      </c>
      <c r="S142" s="19" t="n">
        <f aca="false">S143</f>
        <v>0</v>
      </c>
      <c r="T142" s="19" t="n">
        <f aca="false">T143</f>
        <v>0</v>
      </c>
      <c r="U142" s="19" t="n">
        <f aca="false">U143</f>
        <v>0</v>
      </c>
      <c r="V142" s="19" t="n">
        <f aca="false">V143</f>
        <v>27043.56</v>
      </c>
      <c r="W142" s="19" t="n">
        <f aca="false">W143</f>
        <v>27043.56</v>
      </c>
    </row>
    <row r="143" customFormat="false" ht="15.75" hidden="false" customHeight="false" outlineLevel="4" collapsed="false">
      <c r="A143" s="17" t="s">
        <v>38</v>
      </c>
      <c r="B143" s="18" t="s">
        <v>18</v>
      </c>
      <c r="C143" s="12" t="n">
        <v>821</v>
      </c>
      <c r="D143" s="18" t="s">
        <v>145</v>
      </c>
      <c r="E143" s="18" t="s">
        <v>150</v>
      </c>
      <c r="F143" s="22" t="s">
        <v>162</v>
      </c>
      <c r="G143" s="18" t="s">
        <v>39</v>
      </c>
      <c r="H143" s="18" t="s">
        <v>18</v>
      </c>
      <c r="I143" s="18"/>
      <c r="J143" s="18"/>
      <c r="K143" s="18"/>
      <c r="L143" s="18"/>
      <c r="M143" s="18"/>
      <c r="N143" s="18"/>
      <c r="O143" s="19" t="n">
        <v>31446</v>
      </c>
      <c r="P143" s="21"/>
      <c r="Q143" s="21"/>
      <c r="R143" s="21"/>
      <c r="S143" s="21"/>
      <c r="T143" s="21"/>
      <c r="U143" s="21"/>
      <c r="V143" s="19" t="n">
        <v>27043.56</v>
      </c>
      <c r="W143" s="19" t="n">
        <v>27043.56</v>
      </c>
    </row>
    <row r="144" customFormat="false" ht="31.5" hidden="false" customHeight="false" outlineLevel="2" collapsed="false">
      <c r="A144" s="17" t="s">
        <v>23</v>
      </c>
      <c r="B144" s="18" t="s">
        <v>18</v>
      </c>
      <c r="C144" s="12" t="n">
        <v>821</v>
      </c>
      <c r="D144" s="18" t="s">
        <v>145</v>
      </c>
      <c r="E144" s="18" t="s">
        <v>150</v>
      </c>
      <c r="F144" s="22" t="s">
        <v>24</v>
      </c>
      <c r="G144" s="18" t="s">
        <v>18</v>
      </c>
      <c r="H144" s="18" t="s">
        <v>18</v>
      </c>
      <c r="I144" s="18"/>
      <c r="J144" s="18"/>
      <c r="K144" s="18"/>
      <c r="L144" s="18"/>
      <c r="M144" s="18"/>
      <c r="N144" s="18"/>
      <c r="O144" s="19" t="n">
        <f aca="false">O145</f>
        <v>500000</v>
      </c>
      <c r="P144" s="19" t="n">
        <f aca="false">P145</f>
        <v>0</v>
      </c>
      <c r="Q144" s="19" t="n">
        <f aca="false">Q145</f>
        <v>0</v>
      </c>
      <c r="R144" s="19" t="n">
        <f aca="false">R145</f>
        <v>0</v>
      </c>
      <c r="S144" s="19" t="n">
        <f aca="false">S145</f>
        <v>0</v>
      </c>
      <c r="T144" s="19" t="n">
        <f aca="false">T145</f>
        <v>0</v>
      </c>
      <c r="U144" s="19" t="n">
        <f aca="false">U145</f>
        <v>0</v>
      </c>
      <c r="V144" s="19" t="n">
        <f aca="false">V145</f>
        <v>430000</v>
      </c>
      <c r="W144" s="19" t="n">
        <f aca="false">W145</f>
        <v>261150</v>
      </c>
    </row>
    <row r="145" customFormat="false" ht="110.25" hidden="false" customHeight="false" outlineLevel="3" collapsed="false">
      <c r="A145" s="17" t="s">
        <v>56</v>
      </c>
      <c r="B145" s="18" t="s">
        <v>18</v>
      </c>
      <c r="C145" s="12" t="n">
        <v>821</v>
      </c>
      <c r="D145" s="18" t="s">
        <v>145</v>
      </c>
      <c r="E145" s="18" t="s">
        <v>150</v>
      </c>
      <c r="F145" s="22" t="s">
        <v>57</v>
      </c>
      <c r="G145" s="18" t="s">
        <v>18</v>
      </c>
      <c r="H145" s="18" t="s">
        <v>18</v>
      </c>
      <c r="I145" s="18"/>
      <c r="J145" s="18"/>
      <c r="K145" s="18"/>
      <c r="L145" s="18"/>
      <c r="M145" s="18"/>
      <c r="N145" s="18"/>
      <c r="O145" s="19" t="n">
        <f aca="false">O146</f>
        <v>500000</v>
      </c>
      <c r="P145" s="19" t="n">
        <f aca="false">P146</f>
        <v>0</v>
      </c>
      <c r="Q145" s="19" t="n">
        <f aca="false">Q146</f>
        <v>0</v>
      </c>
      <c r="R145" s="19" t="n">
        <f aca="false">R146</f>
        <v>0</v>
      </c>
      <c r="S145" s="19" t="n">
        <f aca="false">S146</f>
        <v>0</v>
      </c>
      <c r="T145" s="19" t="n">
        <f aca="false">T146</f>
        <v>0</v>
      </c>
      <c r="U145" s="19" t="n">
        <f aca="false">U146</f>
        <v>0</v>
      </c>
      <c r="V145" s="19" t="n">
        <f aca="false">V146</f>
        <v>430000</v>
      </c>
      <c r="W145" s="19" t="n">
        <f aca="false">W146</f>
        <v>261150</v>
      </c>
    </row>
    <row r="146" customFormat="false" ht="15.75" hidden="false" customHeight="false" outlineLevel="4" collapsed="false">
      <c r="A146" s="17" t="s">
        <v>38</v>
      </c>
      <c r="B146" s="18" t="s">
        <v>18</v>
      </c>
      <c r="C146" s="12" t="n">
        <v>821</v>
      </c>
      <c r="D146" s="18" t="s">
        <v>145</v>
      </c>
      <c r="E146" s="18" t="s">
        <v>150</v>
      </c>
      <c r="F146" s="22" t="s">
        <v>57</v>
      </c>
      <c r="G146" s="18" t="s">
        <v>39</v>
      </c>
      <c r="H146" s="18" t="s">
        <v>18</v>
      </c>
      <c r="I146" s="18"/>
      <c r="J146" s="18"/>
      <c r="K146" s="18"/>
      <c r="L146" s="18"/>
      <c r="M146" s="18"/>
      <c r="N146" s="18"/>
      <c r="O146" s="19" t="n">
        <v>500000</v>
      </c>
      <c r="P146" s="21"/>
      <c r="Q146" s="21"/>
      <c r="R146" s="21"/>
      <c r="S146" s="21"/>
      <c r="T146" s="21"/>
      <c r="U146" s="21"/>
      <c r="V146" s="19" t="n">
        <v>430000</v>
      </c>
      <c r="W146" s="19" t="n">
        <v>261150</v>
      </c>
    </row>
    <row r="147" customFormat="false" ht="15.75" hidden="false" customHeight="false" outlineLevel="0" collapsed="false">
      <c r="A147" s="15" t="s">
        <v>163</v>
      </c>
      <c r="B147" s="13" t="s">
        <v>18</v>
      </c>
      <c r="C147" s="12" t="n">
        <v>821</v>
      </c>
      <c r="D147" s="13" t="s">
        <v>31</v>
      </c>
      <c r="E147" s="13" t="s">
        <v>16</v>
      </c>
      <c r="F147" s="35" t="s">
        <v>17</v>
      </c>
      <c r="G147" s="13" t="s">
        <v>18</v>
      </c>
      <c r="H147" s="13" t="s">
        <v>18</v>
      </c>
      <c r="I147" s="13"/>
      <c r="J147" s="13"/>
      <c r="K147" s="13"/>
      <c r="L147" s="13"/>
      <c r="M147" s="13"/>
      <c r="N147" s="13"/>
      <c r="O147" s="16" t="n">
        <f aca="false">O148+O154+O158+O170</f>
        <v>18311569.3</v>
      </c>
      <c r="P147" s="16" t="e">
        <f aca="false">P148+P154+P158+P170</f>
        <v>#REF!</v>
      </c>
      <c r="Q147" s="16" t="e">
        <f aca="false">Q148+Q154+Q158+Q170</f>
        <v>#REF!</v>
      </c>
      <c r="R147" s="16" t="e">
        <f aca="false">R148+R154+R158+R170</f>
        <v>#REF!</v>
      </c>
      <c r="S147" s="16" t="e">
        <f aca="false">S148+S154+S158+S170</f>
        <v>#REF!</v>
      </c>
      <c r="T147" s="16" t="e">
        <f aca="false">T148+T154+T158+T170</f>
        <v>#REF!</v>
      </c>
      <c r="U147" s="16" t="e">
        <f aca="false">U148+U154+U158+U170</f>
        <v>#REF!</v>
      </c>
      <c r="V147" s="16" t="n">
        <f aca="false">V148+V154+V158+V170</f>
        <v>12731013.15</v>
      </c>
      <c r="W147" s="16" t="n">
        <f aca="false">W148+W154+W158+W170</f>
        <v>12931013.15</v>
      </c>
    </row>
    <row r="148" customFormat="false" ht="15.75" hidden="false" customHeight="false" outlineLevel="1" collapsed="false">
      <c r="A148" s="17" t="s">
        <v>164</v>
      </c>
      <c r="B148" s="18" t="s">
        <v>18</v>
      </c>
      <c r="C148" s="12" t="n">
        <v>821</v>
      </c>
      <c r="D148" s="18" t="s">
        <v>31</v>
      </c>
      <c r="E148" s="18" t="s">
        <v>47</v>
      </c>
      <c r="F148" s="22" t="s">
        <v>17</v>
      </c>
      <c r="G148" s="18" t="s">
        <v>18</v>
      </c>
      <c r="H148" s="18" t="s">
        <v>18</v>
      </c>
      <c r="I148" s="18"/>
      <c r="J148" s="18"/>
      <c r="K148" s="18"/>
      <c r="L148" s="18"/>
      <c r="M148" s="18"/>
      <c r="N148" s="18"/>
      <c r="O148" s="19" t="n">
        <f aca="false">O149</f>
        <v>886436.07</v>
      </c>
      <c r="P148" s="19" t="n">
        <f aca="false">P149</f>
        <v>0</v>
      </c>
      <c r="Q148" s="19" t="n">
        <f aca="false">Q149</f>
        <v>0</v>
      </c>
      <c r="R148" s="19" t="n">
        <f aca="false">R149</f>
        <v>0</v>
      </c>
      <c r="S148" s="19" t="n">
        <f aca="false">S149</f>
        <v>0</v>
      </c>
      <c r="T148" s="19" t="n">
        <f aca="false">T149</f>
        <v>0</v>
      </c>
      <c r="U148" s="19" t="n">
        <f aca="false">U149</f>
        <v>0</v>
      </c>
      <c r="V148" s="19" t="n">
        <f aca="false">V149</f>
        <v>697436.07</v>
      </c>
      <c r="W148" s="19" t="n">
        <f aca="false">W149</f>
        <v>697436.07</v>
      </c>
    </row>
    <row r="149" customFormat="false" ht="31.5" hidden="false" customHeight="false" outlineLevel="2" collapsed="false">
      <c r="A149" s="17" t="s">
        <v>23</v>
      </c>
      <c r="B149" s="18" t="s">
        <v>18</v>
      </c>
      <c r="C149" s="12" t="n">
        <v>821</v>
      </c>
      <c r="D149" s="18" t="s">
        <v>31</v>
      </c>
      <c r="E149" s="18" t="s">
        <v>47</v>
      </c>
      <c r="F149" s="22" t="s">
        <v>24</v>
      </c>
      <c r="G149" s="18" t="s">
        <v>18</v>
      </c>
      <c r="H149" s="18" t="s">
        <v>18</v>
      </c>
      <c r="I149" s="18"/>
      <c r="J149" s="18"/>
      <c r="K149" s="18"/>
      <c r="L149" s="18"/>
      <c r="M149" s="18"/>
      <c r="N149" s="18"/>
      <c r="O149" s="19" t="n">
        <f aca="false">O150+O152</f>
        <v>886436.07</v>
      </c>
      <c r="P149" s="19" t="n">
        <f aca="false">P150</f>
        <v>0</v>
      </c>
      <c r="Q149" s="19" t="n">
        <f aca="false">Q150</f>
        <v>0</v>
      </c>
      <c r="R149" s="19" t="n">
        <f aca="false">R150</f>
        <v>0</v>
      </c>
      <c r="S149" s="19" t="n">
        <f aca="false">S150</f>
        <v>0</v>
      </c>
      <c r="T149" s="19" t="n">
        <f aca="false">T150</f>
        <v>0</v>
      </c>
      <c r="U149" s="19" t="n">
        <f aca="false">U150</f>
        <v>0</v>
      </c>
      <c r="V149" s="19" t="n">
        <f aca="false">V150</f>
        <v>697436.07</v>
      </c>
      <c r="W149" s="19" t="n">
        <f aca="false">W150</f>
        <v>697436.07</v>
      </c>
    </row>
    <row r="150" customFormat="false" ht="78.75" hidden="false" customHeight="false" outlineLevel="3" collapsed="false">
      <c r="A150" s="17" t="s">
        <v>165</v>
      </c>
      <c r="B150" s="18" t="s">
        <v>18</v>
      </c>
      <c r="C150" s="12" t="n">
        <v>821</v>
      </c>
      <c r="D150" s="18" t="s">
        <v>31</v>
      </c>
      <c r="E150" s="18" t="s">
        <v>47</v>
      </c>
      <c r="F150" s="22" t="s">
        <v>166</v>
      </c>
      <c r="G150" s="18" t="s">
        <v>18</v>
      </c>
      <c r="H150" s="18" t="s">
        <v>18</v>
      </c>
      <c r="I150" s="18"/>
      <c r="J150" s="18"/>
      <c r="K150" s="18"/>
      <c r="L150" s="18"/>
      <c r="M150" s="18"/>
      <c r="N150" s="18"/>
      <c r="O150" s="19" t="n">
        <f aca="false">O151</f>
        <v>697436.07</v>
      </c>
      <c r="P150" s="19" t="n">
        <f aca="false">P151</f>
        <v>0</v>
      </c>
      <c r="Q150" s="19" t="n">
        <f aca="false">Q151</f>
        <v>0</v>
      </c>
      <c r="R150" s="19" t="n">
        <f aca="false">R151</f>
        <v>0</v>
      </c>
      <c r="S150" s="19" t="n">
        <f aca="false">S151</f>
        <v>0</v>
      </c>
      <c r="T150" s="19" t="n">
        <f aca="false">T151</f>
        <v>0</v>
      </c>
      <c r="U150" s="19" t="n">
        <f aca="false">U151</f>
        <v>0</v>
      </c>
      <c r="V150" s="19" t="n">
        <f aca="false">V151</f>
        <v>697436.07</v>
      </c>
      <c r="W150" s="19" t="n">
        <f aca="false">W151</f>
        <v>697436.07</v>
      </c>
    </row>
    <row r="151" customFormat="false" ht="15.75" hidden="false" customHeight="false" outlineLevel="4" collapsed="false">
      <c r="A151" s="17" t="s">
        <v>38</v>
      </c>
      <c r="B151" s="18" t="s">
        <v>18</v>
      </c>
      <c r="C151" s="12" t="n">
        <v>821</v>
      </c>
      <c r="D151" s="18" t="s">
        <v>31</v>
      </c>
      <c r="E151" s="18" t="s">
        <v>47</v>
      </c>
      <c r="F151" s="22" t="s">
        <v>166</v>
      </c>
      <c r="G151" s="18" t="s">
        <v>39</v>
      </c>
      <c r="H151" s="18" t="s">
        <v>18</v>
      </c>
      <c r="I151" s="18"/>
      <c r="J151" s="18"/>
      <c r="K151" s="18"/>
      <c r="L151" s="18"/>
      <c r="M151" s="18"/>
      <c r="N151" s="18"/>
      <c r="O151" s="19" t="n">
        <v>697436.07</v>
      </c>
      <c r="P151" s="21"/>
      <c r="Q151" s="21"/>
      <c r="R151" s="21"/>
      <c r="S151" s="21"/>
      <c r="T151" s="21"/>
      <c r="U151" s="21"/>
      <c r="V151" s="19" t="n">
        <v>697436.07</v>
      </c>
      <c r="W151" s="19" t="n">
        <v>697436.07</v>
      </c>
    </row>
    <row r="152" customFormat="false" ht="63" hidden="false" customHeight="false" outlineLevel="4" collapsed="false">
      <c r="A152" s="17" t="s">
        <v>167</v>
      </c>
      <c r="B152" s="18"/>
      <c r="C152" s="12" t="n">
        <v>821</v>
      </c>
      <c r="D152" s="22" t="s">
        <v>31</v>
      </c>
      <c r="E152" s="22" t="s">
        <v>47</v>
      </c>
      <c r="F152" s="22" t="s">
        <v>168</v>
      </c>
      <c r="G152" s="22" t="s">
        <v>18</v>
      </c>
      <c r="H152" s="18"/>
      <c r="I152" s="18"/>
      <c r="J152" s="18"/>
      <c r="K152" s="18"/>
      <c r="L152" s="18"/>
      <c r="M152" s="18"/>
      <c r="N152" s="18"/>
      <c r="O152" s="19" t="n">
        <f aca="false">O153</f>
        <v>189000</v>
      </c>
      <c r="P152" s="21"/>
      <c r="Q152" s="21"/>
      <c r="R152" s="21"/>
      <c r="S152" s="21"/>
      <c r="T152" s="21"/>
      <c r="U152" s="21"/>
      <c r="V152" s="19"/>
      <c r="W152" s="19"/>
    </row>
    <row r="153" customFormat="false" ht="15.75" hidden="false" customHeight="false" outlineLevel="4" collapsed="false">
      <c r="A153" s="17" t="s">
        <v>38</v>
      </c>
      <c r="B153" s="18"/>
      <c r="C153" s="12" t="n">
        <v>821</v>
      </c>
      <c r="D153" s="22" t="s">
        <v>31</v>
      </c>
      <c r="E153" s="22" t="s">
        <v>47</v>
      </c>
      <c r="F153" s="22" t="s">
        <v>168</v>
      </c>
      <c r="G153" s="22" t="s">
        <v>39</v>
      </c>
      <c r="H153" s="18"/>
      <c r="I153" s="18"/>
      <c r="J153" s="18"/>
      <c r="K153" s="18"/>
      <c r="L153" s="18"/>
      <c r="M153" s="18"/>
      <c r="N153" s="18"/>
      <c r="O153" s="19" t="n">
        <v>189000</v>
      </c>
      <c r="P153" s="21"/>
      <c r="Q153" s="21"/>
      <c r="R153" s="21"/>
      <c r="S153" s="21"/>
      <c r="T153" s="21"/>
      <c r="U153" s="21"/>
      <c r="V153" s="19"/>
      <c r="W153" s="19"/>
    </row>
    <row r="154" customFormat="false" ht="15.75" hidden="false" customHeight="false" outlineLevel="1" collapsed="false">
      <c r="A154" s="17" t="s">
        <v>169</v>
      </c>
      <c r="B154" s="18" t="s">
        <v>18</v>
      </c>
      <c r="C154" s="12" t="n">
        <v>821</v>
      </c>
      <c r="D154" s="18" t="s">
        <v>31</v>
      </c>
      <c r="E154" s="18" t="s">
        <v>170</v>
      </c>
      <c r="F154" s="22" t="s">
        <v>17</v>
      </c>
      <c r="G154" s="18" t="s">
        <v>18</v>
      </c>
      <c r="H154" s="18" t="s">
        <v>18</v>
      </c>
      <c r="I154" s="18"/>
      <c r="J154" s="18"/>
      <c r="K154" s="18"/>
      <c r="L154" s="18"/>
      <c r="M154" s="18"/>
      <c r="N154" s="18"/>
      <c r="O154" s="36" t="n">
        <f aca="false">O155</f>
        <v>3387.08</v>
      </c>
      <c r="P154" s="36" t="n">
        <f aca="false">P155</f>
        <v>0</v>
      </c>
      <c r="Q154" s="36" t="n">
        <f aca="false">Q155</f>
        <v>0</v>
      </c>
      <c r="R154" s="36" t="n">
        <f aca="false">R155</f>
        <v>0</v>
      </c>
      <c r="S154" s="36" t="n">
        <f aca="false">S155</f>
        <v>0</v>
      </c>
      <c r="T154" s="36" t="n">
        <f aca="false">T155</f>
        <v>0</v>
      </c>
      <c r="U154" s="36" t="n">
        <f aca="false">U155</f>
        <v>0</v>
      </c>
      <c r="V154" s="36" t="n">
        <f aca="false">V155</f>
        <v>3387.08</v>
      </c>
      <c r="W154" s="36" t="n">
        <f aca="false">W155</f>
        <v>3387.08</v>
      </c>
    </row>
    <row r="155" customFormat="false" ht="31.5" hidden="false" customHeight="false" outlineLevel="2" collapsed="false">
      <c r="A155" s="17" t="s">
        <v>23</v>
      </c>
      <c r="B155" s="18" t="s">
        <v>18</v>
      </c>
      <c r="C155" s="12" t="n">
        <v>821</v>
      </c>
      <c r="D155" s="18" t="s">
        <v>31</v>
      </c>
      <c r="E155" s="18" t="s">
        <v>170</v>
      </c>
      <c r="F155" s="22" t="s">
        <v>24</v>
      </c>
      <c r="G155" s="18" t="s">
        <v>18</v>
      </c>
      <c r="H155" s="18" t="s">
        <v>18</v>
      </c>
      <c r="I155" s="18"/>
      <c r="J155" s="18"/>
      <c r="K155" s="18"/>
      <c r="L155" s="18"/>
      <c r="M155" s="18"/>
      <c r="N155" s="18"/>
      <c r="O155" s="19" t="n">
        <f aca="false">O156</f>
        <v>3387.08</v>
      </c>
      <c r="P155" s="19" t="n">
        <f aca="false">P156</f>
        <v>0</v>
      </c>
      <c r="Q155" s="19" t="n">
        <f aca="false">Q156</f>
        <v>0</v>
      </c>
      <c r="R155" s="19" t="n">
        <f aca="false">R156</f>
        <v>0</v>
      </c>
      <c r="S155" s="19" t="n">
        <f aca="false">S156</f>
        <v>0</v>
      </c>
      <c r="T155" s="19" t="n">
        <f aca="false">T156</f>
        <v>0</v>
      </c>
      <c r="U155" s="19" t="n">
        <f aca="false">U156</f>
        <v>0</v>
      </c>
      <c r="V155" s="19" t="n">
        <f aca="false">V156</f>
        <v>3387.08</v>
      </c>
      <c r="W155" s="19" t="n">
        <f aca="false">W156</f>
        <v>3387.08</v>
      </c>
    </row>
    <row r="156" customFormat="false" ht="173.25" hidden="false" customHeight="false" outlineLevel="3" collapsed="false">
      <c r="A156" s="17" t="s">
        <v>171</v>
      </c>
      <c r="B156" s="18" t="s">
        <v>18</v>
      </c>
      <c r="C156" s="12" t="n">
        <v>821</v>
      </c>
      <c r="D156" s="18" t="s">
        <v>31</v>
      </c>
      <c r="E156" s="18" t="s">
        <v>170</v>
      </c>
      <c r="F156" s="22" t="s">
        <v>172</v>
      </c>
      <c r="G156" s="18" t="s">
        <v>18</v>
      </c>
      <c r="H156" s="18" t="s">
        <v>18</v>
      </c>
      <c r="I156" s="18"/>
      <c r="J156" s="18"/>
      <c r="K156" s="18"/>
      <c r="L156" s="18"/>
      <c r="M156" s="18"/>
      <c r="N156" s="18"/>
      <c r="O156" s="19" t="n">
        <f aca="false">O157</f>
        <v>3387.08</v>
      </c>
      <c r="P156" s="19" t="n">
        <f aca="false">P157</f>
        <v>0</v>
      </c>
      <c r="Q156" s="19" t="n">
        <f aca="false">Q157</f>
        <v>0</v>
      </c>
      <c r="R156" s="19" t="n">
        <f aca="false">R157</f>
        <v>0</v>
      </c>
      <c r="S156" s="19" t="n">
        <f aca="false">S157</f>
        <v>0</v>
      </c>
      <c r="T156" s="19" t="n">
        <f aca="false">T157</f>
        <v>0</v>
      </c>
      <c r="U156" s="19" t="n">
        <f aca="false">U157</f>
        <v>0</v>
      </c>
      <c r="V156" s="19" t="n">
        <f aca="false">V157</f>
        <v>3387.08</v>
      </c>
      <c r="W156" s="19" t="n">
        <f aca="false">W157</f>
        <v>3387.08</v>
      </c>
    </row>
    <row r="157" customFormat="false" ht="15.75" hidden="false" customHeight="false" outlineLevel="4" collapsed="false">
      <c r="A157" s="17" t="s">
        <v>38</v>
      </c>
      <c r="B157" s="18" t="s">
        <v>18</v>
      </c>
      <c r="C157" s="12" t="n">
        <v>821</v>
      </c>
      <c r="D157" s="18" t="s">
        <v>31</v>
      </c>
      <c r="E157" s="18" t="s">
        <v>170</v>
      </c>
      <c r="F157" s="22" t="s">
        <v>172</v>
      </c>
      <c r="G157" s="18" t="s">
        <v>39</v>
      </c>
      <c r="H157" s="18" t="s">
        <v>18</v>
      </c>
      <c r="I157" s="18"/>
      <c r="J157" s="18"/>
      <c r="K157" s="18"/>
      <c r="L157" s="18"/>
      <c r="M157" s="18"/>
      <c r="N157" s="18"/>
      <c r="O157" s="19" t="n">
        <v>3387.08</v>
      </c>
      <c r="P157" s="21"/>
      <c r="Q157" s="21"/>
      <c r="R157" s="21"/>
      <c r="S157" s="21"/>
      <c r="T157" s="21"/>
      <c r="U157" s="21"/>
      <c r="V157" s="19" t="n">
        <v>3387.08</v>
      </c>
      <c r="W157" s="19" t="n">
        <v>3387.08</v>
      </c>
    </row>
    <row r="158" customFormat="false" ht="15.75" hidden="false" customHeight="false" outlineLevel="1" collapsed="false">
      <c r="A158" s="17" t="s">
        <v>173</v>
      </c>
      <c r="B158" s="18" t="s">
        <v>18</v>
      </c>
      <c r="C158" s="12" t="n">
        <v>821</v>
      </c>
      <c r="D158" s="18" t="s">
        <v>31</v>
      </c>
      <c r="E158" s="18" t="s">
        <v>174</v>
      </c>
      <c r="F158" s="18" t="s">
        <v>17</v>
      </c>
      <c r="G158" s="18" t="s">
        <v>18</v>
      </c>
      <c r="H158" s="18" t="s">
        <v>18</v>
      </c>
      <c r="I158" s="18"/>
      <c r="J158" s="18"/>
      <c r="K158" s="18"/>
      <c r="L158" s="18"/>
      <c r="M158" s="18"/>
      <c r="N158" s="18"/>
      <c r="O158" s="36" t="n">
        <f aca="false">O159</f>
        <v>17221746.15</v>
      </c>
      <c r="P158" s="36" t="e">
        <f aca="false">#REF!+P159</f>
        <v>#REF!</v>
      </c>
      <c r="Q158" s="36" t="e">
        <f aca="false">#REF!+Q159</f>
        <v>#REF!</v>
      </c>
      <c r="R158" s="36" t="e">
        <f aca="false">#REF!+R159</f>
        <v>#REF!</v>
      </c>
      <c r="S158" s="36" t="e">
        <f aca="false">#REF!+S159</f>
        <v>#REF!</v>
      </c>
      <c r="T158" s="36" t="e">
        <f aca="false">#REF!+T159</f>
        <v>#REF!</v>
      </c>
      <c r="U158" s="36" t="e">
        <f aca="false">#REF!+U159</f>
        <v>#REF!</v>
      </c>
      <c r="V158" s="36" t="n">
        <f aca="false">V159</f>
        <v>11875390</v>
      </c>
      <c r="W158" s="36" t="n">
        <f aca="false">W159</f>
        <v>12075390</v>
      </c>
    </row>
    <row r="159" customFormat="false" ht="48" hidden="false" customHeight="true" outlineLevel="4" collapsed="false">
      <c r="A159" s="17" t="s">
        <v>175</v>
      </c>
      <c r="B159" s="18"/>
      <c r="C159" s="12" t="n">
        <v>821</v>
      </c>
      <c r="D159" s="18" t="s">
        <v>31</v>
      </c>
      <c r="E159" s="18" t="s">
        <v>174</v>
      </c>
      <c r="F159" s="18" t="n">
        <v>1300100000</v>
      </c>
      <c r="G159" s="18" t="s">
        <v>18</v>
      </c>
      <c r="H159" s="18"/>
      <c r="I159" s="18"/>
      <c r="J159" s="18"/>
      <c r="K159" s="18"/>
      <c r="L159" s="18"/>
      <c r="M159" s="18"/>
      <c r="N159" s="18"/>
      <c r="O159" s="19" t="n">
        <f aca="false">O160+O162+O166+O168+O164</f>
        <v>17221746.15</v>
      </c>
      <c r="P159" s="19" t="e">
        <f aca="false">P160+P162+P166+#REF!+P168+#REF!</f>
        <v>#REF!</v>
      </c>
      <c r="Q159" s="19" t="e">
        <f aca="false">Q160+Q162+Q166+#REF!+Q168+#REF!</f>
        <v>#REF!</v>
      </c>
      <c r="R159" s="19" t="e">
        <f aca="false">R160+R162+R166+#REF!+R168+#REF!</f>
        <v>#REF!</v>
      </c>
      <c r="S159" s="19" t="e">
        <f aca="false">S160+S162+S166+#REF!+S168+#REF!</f>
        <v>#REF!</v>
      </c>
      <c r="T159" s="19" t="e">
        <f aca="false">T160+T162+T166+#REF!+T168+#REF!</f>
        <v>#REF!</v>
      </c>
      <c r="U159" s="19" t="e">
        <f aca="false">U160+U162+U166+#REF!+U168+#REF!</f>
        <v>#REF!</v>
      </c>
      <c r="V159" s="19" t="n">
        <f aca="false">V160+V162+V166+V168</f>
        <v>11875390</v>
      </c>
      <c r="W159" s="19" t="n">
        <f aca="false">W160+W162+W166+W168</f>
        <v>12075390</v>
      </c>
    </row>
    <row r="160" customFormat="false" ht="47.25" hidden="false" customHeight="false" outlineLevel="3" collapsed="false">
      <c r="A160" s="17" t="s">
        <v>176</v>
      </c>
      <c r="B160" s="18" t="s">
        <v>18</v>
      </c>
      <c r="C160" s="12" t="n">
        <v>821</v>
      </c>
      <c r="D160" s="18" t="s">
        <v>31</v>
      </c>
      <c r="E160" s="18" t="s">
        <v>174</v>
      </c>
      <c r="F160" s="18" t="n">
        <v>1300120250</v>
      </c>
      <c r="G160" s="18" t="s">
        <v>18</v>
      </c>
      <c r="H160" s="18" t="s">
        <v>18</v>
      </c>
      <c r="I160" s="18"/>
      <c r="J160" s="18"/>
      <c r="K160" s="18"/>
      <c r="L160" s="18"/>
      <c r="M160" s="18"/>
      <c r="N160" s="18"/>
      <c r="O160" s="19" t="n">
        <f aca="false">O161</f>
        <v>10548872.61</v>
      </c>
      <c r="P160" s="19" t="n">
        <f aca="false">P161</f>
        <v>0</v>
      </c>
      <c r="Q160" s="19" t="n">
        <f aca="false">Q161</f>
        <v>0</v>
      </c>
      <c r="R160" s="19" t="n">
        <f aca="false">R161</f>
        <v>0</v>
      </c>
      <c r="S160" s="19" t="n">
        <f aca="false">S161</f>
        <v>0</v>
      </c>
      <c r="T160" s="19" t="n">
        <f aca="false">T161</f>
        <v>0</v>
      </c>
      <c r="U160" s="19" t="n">
        <f aca="false">U161</f>
        <v>0</v>
      </c>
      <c r="V160" s="19" t="n">
        <f aca="false">V161</f>
        <v>5020090.4</v>
      </c>
      <c r="W160" s="19" t="n">
        <f aca="false">W161</f>
        <v>4944700.4</v>
      </c>
    </row>
    <row r="161" customFormat="false" ht="15.75" hidden="false" customHeight="false" outlineLevel="4" collapsed="false">
      <c r="A161" s="17" t="s">
        <v>38</v>
      </c>
      <c r="B161" s="18" t="s">
        <v>18</v>
      </c>
      <c r="C161" s="12" t="n">
        <v>821</v>
      </c>
      <c r="D161" s="18" t="s">
        <v>31</v>
      </c>
      <c r="E161" s="18" t="s">
        <v>174</v>
      </c>
      <c r="F161" s="18" t="n">
        <v>1300120250</v>
      </c>
      <c r="G161" s="18" t="s">
        <v>39</v>
      </c>
      <c r="H161" s="18" t="s">
        <v>18</v>
      </c>
      <c r="I161" s="18"/>
      <c r="J161" s="18"/>
      <c r="K161" s="18"/>
      <c r="L161" s="18"/>
      <c r="M161" s="18"/>
      <c r="N161" s="18"/>
      <c r="O161" s="19" t="n">
        <v>10548872.61</v>
      </c>
      <c r="P161" s="21"/>
      <c r="Q161" s="21"/>
      <c r="R161" s="21"/>
      <c r="S161" s="21"/>
      <c r="T161" s="21"/>
      <c r="U161" s="21"/>
      <c r="V161" s="19" t="n">
        <v>5020090.4</v>
      </c>
      <c r="W161" s="19" t="n">
        <v>4944700.4</v>
      </c>
      <c r="X161" s="20"/>
    </row>
    <row r="162" customFormat="false" ht="47.25" hidden="false" customHeight="false" outlineLevel="4" collapsed="false">
      <c r="A162" s="17" t="s">
        <v>177</v>
      </c>
      <c r="B162" s="18"/>
      <c r="C162" s="12" t="n">
        <v>821</v>
      </c>
      <c r="D162" s="18" t="s">
        <v>31</v>
      </c>
      <c r="E162" s="18" t="s">
        <v>174</v>
      </c>
      <c r="F162" s="18" t="n">
        <v>1300120251</v>
      </c>
      <c r="G162" s="18" t="s">
        <v>18</v>
      </c>
      <c r="H162" s="18"/>
      <c r="I162" s="18"/>
      <c r="J162" s="18"/>
      <c r="K162" s="18"/>
      <c r="L162" s="18"/>
      <c r="M162" s="18"/>
      <c r="N162" s="18"/>
      <c r="O162" s="19" t="n">
        <f aca="false">O163</f>
        <v>5837527.64</v>
      </c>
      <c r="P162" s="19" t="n">
        <f aca="false">P163</f>
        <v>0</v>
      </c>
      <c r="Q162" s="19" t="n">
        <f aca="false">Q163</f>
        <v>0</v>
      </c>
      <c r="R162" s="19" t="n">
        <f aca="false">R163</f>
        <v>0</v>
      </c>
      <c r="S162" s="19" t="n">
        <f aca="false">S163</f>
        <v>0</v>
      </c>
      <c r="T162" s="19" t="n">
        <f aca="false">T163</f>
        <v>0</v>
      </c>
      <c r="U162" s="19" t="n">
        <f aca="false">U163</f>
        <v>0</v>
      </c>
      <c r="V162" s="19" t="n">
        <f aca="false">V163</f>
        <v>5409372</v>
      </c>
      <c r="W162" s="19" t="n">
        <f aca="false">W163</f>
        <v>5684762</v>
      </c>
    </row>
    <row r="163" customFormat="false" ht="15.75" hidden="false" customHeight="false" outlineLevel="4" collapsed="false">
      <c r="A163" s="17" t="s">
        <v>38</v>
      </c>
      <c r="B163" s="18"/>
      <c r="C163" s="12" t="n">
        <v>821</v>
      </c>
      <c r="D163" s="18" t="s">
        <v>31</v>
      </c>
      <c r="E163" s="18" t="s">
        <v>174</v>
      </c>
      <c r="F163" s="18" t="n">
        <v>1300120251</v>
      </c>
      <c r="G163" s="18" t="s">
        <v>39</v>
      </c>
      <c r="H163" s="18"/>
      <c r="I163" s="18"/>
      <c r="J163" s="18"/>
      <c r="K163" s="18"/>
      <c r="L163" s="18"/>
      <c r="M163" s="18"/>
      <c r="N163" s="18"/>
      <c r="O163" s="19" t="n">
        <v>5837527.64</v>
      </c>
      <c r="P163" s="21"/>
      <c r="Q163" s="21"/>
      <c r="R163" s="21"/>
      <c r="S163" s="21"/>
      <c r="T163" s="21"/>
      <c r="U163" s="21"/>
      <c r="V163" s="19" t="n">
        <v>5409372</v>
      </c>
      <c r="W163" s="19" t="n">
        <v>5684762</v>
      </c>
      <c r="X163" s="20"/>
    </row>
    <row r="164" customFormat="false" ht="26.85" hidden="false" customHeight="false" outlineLevel="4" collapsed="false">
      <c r="A164" s="17" t="s">
        <v>178</v>
      </c>
      <c r="B164" s="18"/>
      <c r="C164" s="12" t="n">
        <v>821</v>
      </c>
      <c r="D164" s="18" t="s">
        <v>31</v>
      </c>
      <c r="E164" s="18" t="s">
        <v>174</v>
      </c>
      <c r="F164" s="18" t="n">
        <v>1300127010</v>
      </c>
      <c r="G164" s="18" t="s">
        <v>18</v>
      </c>
      <c r="H164" s="18"/>
      <c r="I164" s="18"/>
      <c r="J164" s="18"/>
      <c r="K164" s="18"/>
      <c r="L164" s="18"/>
      <c r="M164" s="18"/>
      <c r="N164" s="18"/>
      <c r="O164" s="19" t="n">
        <f aca="false">O165</f>
        <v>430000</v>
      </c>
      <c r="P164" s="21"/>
      <c r="Q164" s="21"/>
      <c r="R164" s="21"/>
      <c r="S164" s="21"/>
      <c r="T164" s="21"/>
      <c r="U164" s="21"/>
      <c r="V164" s="19"/>
      <c r="W164" s="19"/>
      <c r="X164" s="20"/>
    </row>
    <row r="165" customFormat="false" ht="15" hidden="false" customHeight="false" outlineLevel="4" collapsed="false">
      <c r="A165" s="17" t="s">
        <v>38</v>
      </c>
      <c r="B165" s="18"/>
      <c r="C165" s="12" t="n">
        <v>821</v>
      </c>
      <c r="D165" s="18" t="s">
        <v>31</v>
      </c>
      <c r="E165" s="18" t="s">
        <v>174</v>
      </c>
      <c r="F165" s="18" t="n">
        <v>1300127010</v>
      </c>
      <c r="G165" s="18" t="s">
        <v>39</v>
      </c>
      <c r="H165" s="18"/>
      <c r="I165" s="18"/>
      <c r="J165" s="18"/>
      <c r="K165" s="18"/>
      <c r="L165" s="18"/>
      <c r="M165" s="18"/>
      <c r="N165" s="18"/>
      <c r="O165" s="19" t="n">
        <v>430000</v>
      </c>
      <c r="P165" s="21"/>
      <c r="Q165" s="21"/>
      <c r="R165" s="21"/>
      <c r="S165" s="21"/>
      <c r="T165" s="21"/>
      <c r="U165" s="21"/>
      <c r="V165" s="19"/>
      <c r="W165" s="19"/>
      <c r="X165" s="20"/>
    </row>
    <row r="166" customFormat="false" ht="31.5" hidden="false" customHeight="false" outlineLevel="3" collapsed="false">
      <c r="A166" s="17" t="s">
        <v>179</v>
      </c>
      <c r="B166" s="18" t="s">
        <v>18</v>
      </c>
      <c r="C166" s="12" t="n">
        <v>821</v>
      </c>
      <c r="D166" s="18" t="s">
        <v>31</v>
      </c>
      <c r="E166" s="18" t="s">
        <v>174</v>
      </c>
      <c r="F166" s="18" t="n">
        <v>1300120280</v>
      </c>
      <c r="G166" s="18" t="s">
        <v>18</v>
      </c>
      <c r="H166" s="18" t="s">
        <v>18</v>
      </c>
      <c r="I166" s="18"/>
      <c r="J166" s="18"/>
      <c r="K166" s="18"/>
      <c r="L166" s="18"/>
      <c r="M166" s="18"/>
      <c r="N166" s="18"/>
      <c r="O166" s="19" t="n">
        <f aca="false">O167</f>
        <v>305345.9</v>
      </c>
      <c r="P166" s="19" t="n">
        <f aca="false">P167</f>
        <v>0</v>
      </c>
      <c r="Q166" s="19" t="n">
        <f aca="false">Q167</f>
        <v>0</v>
      </c>
      <c r="R166" s="19" t="n">
        <f aca="false">R167</f>
        <v>0</v>
      </c>
      <c r="S166" s="19" t="n">
        <f aca="false">S167</f>
        <v>0</v>
      </c>
      <c r="T166" s="19" t="n">
        <f aca="false">T167</f>
        <v>0</v>
      </c>
      <c r="U166" s="19" t="n">
        <f aca="false">U167</f>
        <v>0</v>
      </c>
      <c r="V166" s="19" t="n">
        <f aca="false">V167</f>
        <v>305345.9</v>
      </c>
      <c r="W166" s="19" t="n">
        <f aca="false">W167</f>
        <v>305345.9</v>
      </c>
    </row>
    <row r="167" customFormat="false" ht="15.75" hidden="false" customHeight="false" outlineLevel="4" collapsed="false">
      <c r="A167" s="17" t="s">
        <v>38</v>
      </c>
      <c r="B167" s="18" t="s">
        <v>18</v>
      </c>
      <c r="C167" s="12" t="n">
        <v>821</v>
      </c>
      <c r="D167" s="18" t="s">
        <v>31</v>
      </c>
      <c r="E167" s="18" t="s">
        <v>174</v>
      </c>
      <c r="F167" s="18" t="n">
        <v>1300120280</v>
      </c>
      <c r="G167" s="18" t="s">
        <v>39</v>
      </c>
      <c r="H167" s="18" t="s">
        <v>18</v>
      </c>
      <c r="I167" s="18"/>
      <c r="J167" s="18"/>
      <c r="K167" s="18"/>
      <c r="L167" s="18"/>
      <c r="M167" s="18"/>
      <c r="N167" s="18"/>
      <c r="O167" s="19" t="n">
        <v>305345.9</v>
      </c>
      <c r="P167" s="21"/>
      <c r="Q167" s="21"/>
      <c r="R167" s="21"/>
      <c r="S167" s="21"/>
      <c r="T167" s="21"/>
      <c r="U167" s="21"/>
      <c r="V167" s="19" t="n">
        <v>305345.9</v>
      </c>
      <c r="W167" s="19" t="n">
        <v>305345.9</v>
      </c>
    </row>
    <row r="168" customFormat="false" ht="94.5" hidden="false" customHeight="false" outlineLevel="3" collapsed="false">
      <c r="A168" s="17" t="s">
        <v>180</v>
      </c>
      <c r="B168" s="18" t="s">
        <v>18</v>
      </c>
      <c r="C168" s="12" t="n">
        <v>821</v>
      </c>
      <c r="D168" s="18" t="s">
        <v>31</v>
      </c>
      <c r="E168" s="18" t="s">
        <v>174</v>
      </c>
      <c r="F168" s="18" t="s">
        <v>181</v>
      </c>
      <c r="G168" s="18" t="s">
        <v>18</v>
      </c>
      <c r="H168" s="18" t="s">
        <v>18</v>
      </c>
      <c r="I168" s="18"/>
      <c r="J168" s="18"/>
      <c r="K168" s="18"/>
      <c r="L168" s="18"/>
      <c r="M168" s="18"/>
      <c r="N168" s="18"/>
      <c r="O168" s="19" t="n">
        <f aca="false">O169</f>
        <v>100000</v>
      </c>
      <c r="P168" s="19" t="n">
        <f aca="false">P169</f>
        <v>0</v>
      </c>
      <c r="Q168" s="19" t="n">
        <f aca="false">Q169</f>
        <v>0</v>
      </c>
      <c r="R168" s="19" t="n">
        <f aca="false">R169</f>
        <v>0</v>
      </c>
      <c r="S168" s="19" t="n">
        <f aca="false">S169</f>
        <v>0</v>
      </c>
      <c r="T168" s="19" t="n">
        <f aca="false">T169</f>
        <v>0</v>
      </c>
      <c r="U168" s="19" t="n">
        <f aca="false">U169</f>
        <v>0</v>
      </c>
      <c r="V168" s="19" t="n">
        <f aca="false">V169</f>
        <v>1140581.7</v>
      </c>
      <c r="W168" s="19" t="n">
        <f aca="false">W169</f>
        <v>1140581.7</v>
      </c>
    </row>
    <row r="169" customFormat="false" ht="15.75" hidden="false" customHeight="false" outlineLevel="4" collapsed="false">
      <c r="A169" s="17" t="s">
        <v>38</v>
      </c>
      <c r="B169" s="18" t="s">
        <v>18</v>
      </c>
      <c r="C169" s="12" t="n">
        <v>821</v>
      </c>
      <c r="D169" s="18" t="s">
        <v>31</v>
      </c>
      <c r="E169" s="18" t="s">
        <v>174</v>
      </c>
      <c r="F169" s="18" t="s">
        <v>181</v>
      </c>
      <c r="G169" s="18" t="s">
        <v>39</v>
      </c>
      <c r="H169" s="18" t="s">
        <v>18</v>
      </c>
      <c r="I169" s="18"/>
      <c r="J169" s="18"/>
      <c r="K169" s="18"/>
      <c r="L169" s="18"/>
      <c r="M169" s="18"/>
      <c r="N169" s="18"/>
      <c r="O169" s="19" t="n">
        <v>100000</v>
      </c>
      <c r="P169" s="21"/>
      <c r="Q169" s="21"/>
      <c r="R169" s="21"/>
      <c r="S169" s="21"/>
      <c r="T169" s="21"/>
      <c r="U169" s="21"/>
      <c r="V169" s="19" t="n">
        <v>1140581.7</v>
      </c>
      <c r="W169" s="19" t="n">
        <v>1140581.7</v>
      </c>
      <c r="X169" s="20"/>
    </row>
    <row r="170" customFormat="false" ht="31.5" hidden="false" customHeight="false" outlineLevel="1" collapsed="false">
      <c r="A170" s="17" t="s">
        <v>182</v>
      </c>
      <c r="B170" s="18" t="s">
        <v>18</v>
      </c>
      <c r="C170" s="12" t="n">
        <v>821</v>
      </c>
      <c r="D170" s="18" t="s">
        <v>31</v>
      </c>
      <c r="E170" s="18" t="s">
        <v>183</v>
      </c>
      <c r="F170" s="18" t="s">
        <v>17</v>
      </c>
      <c r="G170" s="18" t="s">
        <v>18</v>
      </c>
      <c r="H170" s="18" t="s">
        <v>18</v>
      </c>
      <c r="I170" s="18"/>
      <c r="J170" s="18"/>
      <c r="K170" s="18"/>
      <c r="L170" s="18"/>
      <c r="M170" s="18"/>
      <c r="N170" s="18"/>
      <c r="O170" s="19" t="n">
        <f aca="false">O171</f>
        <v>200000</v>
      </c>
      <c r="P170" s="19" t="n">
        <f aca="false">P171</f>
        <v>0</v>
      </c>
      <c r="Q170" s="19" t="n">
        <f aca="false">Q171</f>
        <v>0</v>
      </c>
      <c r="R170" s="19" t="n">
        <f aca="false">R171</f>
        <v>0</v>
      </c>
      <c r="S170" s="19" t="n">
        <f aca="false">S171</f>
        <v>0</v>
      </c>
      <c r="T170" s="19" t="n">
        <f aca="false">T171</f>
        <v>0</v>
      </c>
      <c r="U170" s="19" t="n">
        <f aca="false">U171</f>
        <v>0</v>
      </c>
      <c r="V170" s="19" t="n">
        <f aca="false">V171</f>
        <v>154800</v>
      </c>
      <c r="W170" s="19" t="n">
        <f aca="false">W171</f>
        <v>154800</v>
      </c>
    </row>
    <row r="171" customFormat="false" ht="51" hidden="false" customHeight="true" outlineLevel="2" collapsed="false">
      <c r="A171" s="17" t="s">
        <v>184</v>
      </c>
      <c r="B171" s="18" t="s">
        <v>18</v>
      </c>
      <c r="C171" s="12" t="n">
        <v>821</v>
      </c>
      <c r="D171" s="18" t="s">
        <v>31</v>
      </c>
      <c r="E171" s="18" t="s">
        <v>183</v>
      </c>
      <c r="F171" s="22" t="s">
        <v>185</v>
      </c>
      <c r="G171" s="18" t="s">
        <v>18</v>
      </c>
      <c r="H171" s="18" t="s">
        <v>18</v>
      </c>
      <c r="I171" s="18"/>
      <c r="J171" s="18"/>
      <c r="K171" s="18"/>
      <c r="L171" s="18"/>
      <c r="M171" s="18"/>
      <c r="N171" s="18"/>
      <c r="O171" s="19" t="n">
        <f aca="false">O172</f>
        <v>200000</v>
      </c>
      <c r="P171" s="19" t="n">
        <f aca="false">P172</f>
        <v>0</v>
      </c>
      <c r="Q171" s="19" t="n">
        <f aca="false">Q172</f>
        <v>0</v>
      </c>
      <c r="R171" s="19" t="n">
        <f aca="false">R172</f>
        <v>0</v>
      </c>
      <c r="S171" s="19" t="n">
        <f aca="false">S172</f>
        <v>0</v>
      </c>
      <c r="T171" s="19" t="n">
        <f aca="false">T172</f>
        <v>0</v>
      </c>
      <c r="U171" s="19" t="n">
        <f aca="false">U172</f>
        <v>0</v>
      </c>
      <c r="V171" s="19" t="n">
        <f aca="false">V172</f>
        <v>154800</v>
      </c>
      <c r="W171" s="19" t="n">
        <f aca="false">W172</f>
        <v>154800</v>
      </c>
    </row>
    <row r="172" customFormat="false" ht="63" hidden="false" customHeight="false" outlineLevel="3" collapsed="false">
      <c r="A172" s="17" t="s">
        <v>186</v>
      </c>
      <c r="B172" s="18" t="s">
        <v>18</v>
      </c>
      <c r="C172" s="12" t="n">
        <v>821</v>
      </c>
      <c r="D172" s="18" t="s">
        <v>31</v>
      </c>
      <c r="E172" s="18" t="s">
        <v>183</v>
      </c>
      <c r="F172" s="22" t="s">
        <v>187</v>
      </c>
      <c r="G172" s="18" t="s">
        <v>18</v>
      </c>
      <c r="H172" s="18" t="s">
        <v>18</v>
      </c>
      <c r="I172" s="18"/>
      <c r="J172" s="18"/>
      <c r="K172" s="18"/>
      <c r="L172" s="18"/>
      <c r="M172" s="18"/>
      <c r="N172" s="18"/>
      <c r="O172" s="19" t="n">
        <f aca="false">O173</f>
        <v>200000</v>
      </c>
      <c r="P172" s="19" t="n">
        <f aca="false">P173</f>
        <v>0</v>
      </c>
      <c r="Q172" s="19" t="n">
        <f aca="false">Q173</f>
        <v>0</v>
      </c>
      <c r="R172" s="19" t="n">
        <f aca="false">R173</f>
        <v>0</v>
      </c>
      <c r="S172" s="19" t="n">
        <f aca="false">S173</f>
        <v>0</v>
      </c>
      <c r="T172" s="19" t="n">
        <f aca="false">T173</f>
        <v>0</v>
      </c>
      <c r="U172" s="19" t="n">
        <f aca="false">U173</f>
        <v>0</v>
      </c>
      <c r="V172" s="19" t="n">
        <f aca="false">V173</f>
        <v>154800</v>
      </c>
      <c r="W172" s="19" t="n">
        <f aca="false">W173</f>
        <v>154800</v>
      </c>
    </row>
    <row r="173" customFormat="false" ht="68.25" hidden="false" customHeight="true" outlineLevel="4" collapsed="false">
      <c r="A173" s="17" t="s">
        <v>188</v>
      </c>
      <c r="B173" s="18" t="s">
        <v>18</v>
      </c>
      <c r="C173" s="12" t="n">
        <v>821</v>
      </c>
      <c r="D173" s="18" t="s">
        <v>31</v>
      </c>
      <c r="E173" s="18" t="s">
        <v>183</v>
      </c>
      <c r="F173" s="22" t="s">
        <v>187</v>
      </c>
      <c r="G173" s="18" t="n">
        <v>813</v>
      </c>
      <c r="H173" s="18" t="s">
        <v>18</v>
      </c>
      <c r="I173" s="18"/>
      <c r="J173" s="18"/>
      <c r="K173" s="18"/>
      <c r="L173" s="18"/>
      <c r="M173" s="18"/>
      <c r="N173" s="18"/>
      <c r="O173" s="19" t="n">
        <v>200000</v>
      </c>
      <c r="P173" s="21"/>
      <c r="Q173" s="21"/>
      <c r="R173" s="21"/>
      <c r="S173" s="21"/>
      <c r="T173" s="21"/>
      <c r="U173" s="21"/>
      <c r="V173" s="19" t="n">
        <v>154800</v>
      </c>
      <c r="W173" s="19" t="n">
        <v>154800</v>
      </c>
    </row>
    <row r="174" customFormat="false" ht="31.5" hidden="false" customHeight="false" outlineLevel="0" collapsed="false">
      <c r="A174" s="15" t="s">
        <v>189</v>
      </c>
      <c r="B174" s="13" t="s">
        <v>18</v>
      </c>
      <c r="C174" s="12" t="n">
        <v>821</v>
      </c>
      <c r="D174" s="13" t="s">
        <v>47</v>
      </c>
      <c r="E174" s="13" t="s">
        <v>16</v>
      </c>
      <c r="F174" s="13" t="s">
        <v>17</v>
      </c>
      <c r="G174" s="13" t="s">
        <v>18</v>
      </c>
      <c r="H174" s="13" t="s">
        <v>18</v>
      </c>
      <c r="I174" s="13"/>
      <c r="J174" s="13"/>
      <c r="K174" s="13"/>
      <c r="L174" s="13"/>
      <c r="M174" s="13"/>
      <c r="N174" s="13"/>
      <c r="O174" s="16" t="n">
        <f aca="false">O175+O185+O198</f>
        <v>32582859.11</v>
      </c>
      <c r="P174" s="16" t="e">
        <f aca="false">P175+P185+P198</f>
        <v>#REF!</v>
      </c>
      <c r="Q174" s="16" t="e">
        <f aca="false">Q175+Q185+Q198</f>
        <v>#REF!</v>
      </c>
      <c r="R174" s="16" t="e">
        <f aca="false">R175+R185+R198</f>
        <v>#REF!</v>
      </c>
      <c r="S174" s="16" t="e">
        <f aca="false">S175+S185+S198</f>
        <v>#REF!</v>
      </c>
      <c r="T174" s="16" t="e">
        <f aca="false">T175+T185+T198</f>
        <v>#REF!</v>
      </c>
      <c r="U174" s="16" t="e">
        <f aca="false">U175+U185+U198</f>
        <v>#REF!</v>
      </c>
      <c r="V174" s="16" t="n">
        <f aca="false">V175+V185+V198</f>
        <v>19178733.08</v>
      </c>
      <c r="W174" s="16" t="n">
        <f aca="false">W175+W185+W198</f>
        <v>19178733.08</v>
      </c>
    </row>
    <row r="175" customFormat="false" ht="15.75" hidden="false" customHeight="false" outlineLevel="1" collapsed="false">
      <c r="A175" s="17" t="s">
        <v>190</v>
      </c>
      <c r="B175" s="18" t="s">
        <v>18</v>
      </c>
      <c r="C175" s="12" t="n">
        <v>821</v>
      </c>
      <c r="D175" s="18" t="s">
        <v>47</v>
      </c>
      <c r="E175" s="18" t="s">
        <v>20</v>
      </c>
      <c r="F175" s="18" t="s">
        <v>17</v>
      </c>
      <c r="G175" s="18" t="s">
        <v>18</v>
      </c>
      <c r="H175" s="18" t="s">
        <v>18</v>
      </c>
      <c r="I175" s="18"/>
      <c r="J175" s="18"/>
      <c r="K175" s="18"/>
      <c r="L175" s="18"/>
      <c r="M175" s="18"/>
      <c r="N175" s="18"/>
      <c r="O175" s="19" t="n">
        <f aca="false">O176+O180</f>
        <v>3151397.93</v>
      </c>
      <c r="P175" s="19" t="n">
        <f aca="false">P176+P180</f>
        <v>0</v>
      </c>
      <c r="Q175" s="19" t="n">
        <f aca="false">Q176+Q180</f>
        <v>0</v>
      </c>
      <c r="R175" s="19" t="n">
        <f aca="false">R176+R180</f>
        <v>0</v>
      </c>
      <c r="S175" s="19" t="n">
        <f aca="false">S176+S180</f>
        <v>0</v>
      </c>
      <c r="T175" s="19" t="n">
        <f aca="false">T176+T180</f>
        <v>0</v>
      </c>
      <c r="U175" s="19" t="n">
        <f aca="false">U176+U180</f>
        <v>0</v>
      </c>
      <c r="V175" s="19" t="n">
        <f aca="false">V176+V180</f>
        <v>1273878.37</v>
      </c>
      <c r="W175" s="19" t="n">
        <f aca="false">W176+W180</f>
        <v>1273878.37</v>
      </c>
    </row>
    <row r="176" customFormat="false" ht="47.25" hidden="false" customHeight="false" outlineLevel="2" collapsed="false">
      <c r="A176" s="17" t="s">
        <v>191</v>
      </c>
      <c r="B176" s="18" t="s">
        <v>18</v>
      </c>
      <c r="C176" s="12" t="n">
        <v>821</v>
      </c>
      <c r="D176" s="18" t="s">
        <v>47</v>
      </c>
      <c r="E176" s="18" t="s">
        <v>20</v>
      </c>
      <c r="F176" s="22" t="s">
        <v>192</v>
      </c>
      <c r="G176" s="18" t="s">
        <v>18</v>
      </c>
      <c r="H176" s="18" t="s">
        <v>18</v>
      </c>
      <c r="I176" s="18"/>
      <c r="J176" s="18"/>
      <c r="K176" s="18"/>
      <c r="L176" s="18"/>
      <c r="M176" s="18"/>
      <c r="N176" s="18"/>
      <c r="O176" s="19" t="n">
        <f aca="false">O177</f>
        <v>894898.44</v>
      </c>
      <c r="P176" s="19" t="n">
        <f aca="false">P177</f>
        <v>0</v>
      </c>
      <c r="Q176" s="19" t="n">
        <f aca="false">Q177</f>
        <v>0</v>
      </c>
      <c r="R176" s="19" t="n">
        <f aca="false">R177</f>
        <v>0</v>
      </c>
      <c r="S176" s="19" t="n">
        <f aca="false">S177</f>
        <v>0</v>
      </c>
      <c r="T176" s="19" t="n">
        <f aca="false">T177</f>
        <v>0</v>
      </c>
      <c r="U176" s="19" t="n">
        <f aca="false">U177</f>
        <v>0</v>
      </c>
      <c r="V176" s="19" t="n">
        <f aca="false">V177</f>
        <v>769612.65</v>
      </c>
      <c r="W176" s="19" t="n">
        <f aca="false">W177</f>
        <v>769612.65</v>
      </c>
    </row>
    <row r="177" customFormat="false" ht="46.5" hidden="false" customHeight="true" outlineLevel="3" collapsed="false">
      <c r="A177" s="17" t="s">
        <v>193</v>
      </c>
      <c r="B177" s="18" t="s">
        <v>18</v>
      </c>
      <c r="C177" s="12" t="n">
        <v>821</v>
      </c>
      <c r="D177" s="18" t="s">
        <v>47</v>
      </c>
      <c r="E177" s="18" t="s">
        <v>20</v>
      </c>
      <c r="F177" s="22" t="s">
        <v>194</v>
      </c>
      <c r="G177" s="18" t="s">
        <v>18</v>
      </c>
      <c r="H177" s="18" t="s">
        <v>18</v>
      </c>
      <c r="I177" s="18"/>
      <c r="J177" s="18"/>
      <c r="K177" s="18"/>
      <c r="L177" s="18"/>
      <c r="M177" s="18"/>
      <c r="N177" s="18"/>
      <c r="O177" s="19" t="n">
        <f aca="false">O179+O178</f>
        <v>894898.44</v>
      </c>
      <c r="P177" s="19" t="n">
        <f aca="false">P179+P178</f>
        <v>0</v>
      </c>
      <c r="Q177" s="19" t="n">
        <f aca="false">Q179+Q178</f>
        <v>0</v>
      </c>
      <c r="R177" s="19" t="n">
        <f aca="false">R179+R178</f>
        <v>0</v>
      </c>
      <c r="S177" s="19" t="n">
        <f aca="false">S179+S178</f>
        <v>0</v>
      </c>
      <c r="T177" s="19" t="n">
        <f aca="false">T179+T178</f>
        <v>0</v>
      </c>
      <c r="U177" s="19" t="n">
        <f aca="false">U179+U178</f>
        <v>0</v>
      </c>
      <c r="V177" s="19" t="n">
        <f aca="false">V179+V178</f>
        <v>769612.65</v>
      </c>
      <c r="W177" s="19" t="n">
        <f aca="false">W179+W178</f>
        <v>769612.65</v>
      </c>
    </row>
    <row r="178" customFormat="false" ht="46.5" hidden="false" customHeight="true" outlineLevel="3" collapsed="false">
      <c r="A178" s="17" t="s">
        <v>195</v>
      </c>
      <c r="B178" s="18"/>
      <c r="C178" s="12" t="n">
        <v>821</v>
      </c>
      <c r="D178" s="18" t="s">
        <v>47</v>
      </c>
      <c r="E178" s="18" t="s">
        <v>20</v>
      </c>
      <c r="F178" s="22" t="s">
        <v>194</v>
      </c>
      <c r="G178" s="18" t="n">
        <v>243</v>
      </c>
      <c r="H178" s="18"/>
      <c r="I178" s="18"/>
      <c r="J178" s="18"/>
      <c r="K178" s="18"/>
      <c r="L178" s="18"/>
      <c r="M178" s="18"/>
      <c r="N178" s="18"/>
      <c r="O178" s="19" t="n">
        <v>720000</v>
      </c>
      <c r="P178" s="19"/>
      <c r="Q178" s="19"/>
      <c r="R178" s="19"/>
      <c r="S178" s="19"/>
      <c r="T178" s="19"/>
      <c r="U178" s="19"/>
      <c r="V178" s="19" t="n">
        <v>619200</v>
      </c>
      <c r="W178" s="19" t="n">
        <v>619200</v>
      </c>
    </row>
    <row r="179" customFormat="false" ht="15.75" hidden="false" customHeight="false" outlineLevel="4" collapsed="false">
      <c r="A179" s="17" t="s">
        <v>38</v>
      </c>
      <c r="B179" s="18" t="s">
        <v>18</v>
      </c>
      <c r="C179" s="12" t="n">
        <v>821</v>
      </c>
      <c r="D179" s="18" t="s">
        <v>47</v>
      </c>
      <c r="E179" s="18" t="s">
        <v>20</v>
      </c>
      <c r="F179" s="22" t="s">
        <v>194</v>
      </c>
      <c r="G179" s="18" t="s">
        <v>39</v>
      </c>
      <c r="H179" s="18" t="s">
        <v>18</v>
      </c>
      <c r="I179" s="18"/>
      <c r="J179" s="18"/>
      <c r="K179" s="18"/>
      <c r="L179" s="18"/>
      <c r="M179" s="18"/>
      <c r="N179" s="18"/>
      <c r="O179" s="19" t="n">
        <v>174898.44</v>
      </c>
      <c r="P179" s="21"/>
      <c r="Q179" s="21"/>
      <c r="R179" s="21"/>
      <c r="S179" s="21"/>
      <c r="T179" s="21"/>
      <c r="U179" s="21"/>
      <c r="V179" s="19" t="n">
        <v>150412.65</v>
      </c>
      <c r="W179" s="19" t="n">
        <v>150412.65</v>
      </c>
    </row>
    <row r="180" customFormat="false" ht="66" hidden="false" customHeight="true" outlineLevel="2" collapsed="false">
      <c r="A180" s="17" t="s">
        <v>196</v>
      </c>
      <c r="B180" s="18" t="s">
        <v>18</v>
      </c>
      <c r="C180" s="12" t="n">
        <v>821</v>
      </c>
      <c r="D180" s="18" t="s">
        <v>47</v>
      </c>
      <c r="E180" s="18" t="s">
        <v>20</v>
      </c>
      <c r="F180" s="22" t="s">
        <v>197</v>
      </c>
      <c r="G180" s="18" t="s">
        <v>18</v>
      </c>
      <c r="H180" s="18" t="s">
        <v>18</v>
      </c>
      <c r="I180" s="18"/>
      <c r="J180" s="18"/>
      <c r="K180" s="18"/>
      <c r="L180" s="18"/>
      <c r="M180" s="18"/>
      <c r="N180" s="18"/>
      <c r="O180" s="19" t="n">
        <f aca="false">O181+O183</f>
        <v>2256499.49</v>
      </c>
      <c r="P180" s="19" t="n">
        <f aca="false">P181</f>
        <v>0</v>
      </c>
      <c r="Q180" s="19" t="n">
        <f aca="false">Q181</f>
        <v>0</v>
      </c>
      <c r="R180" s="19" t="n">
        <f aca="false">R181</f>
        <v>0</v>
      </c>
      <c r="S180" s="19" t="n">
        <f aca="false">S181</f>
        <v>0</v>
      </c>
      <c r="T180" s="19" t="n">
        <f aca="false">T181</f>
        <v>0</v>
      </c>
      <c r="U180" s="19" t="n">
        <f aca="false">U181</f>
        <v>0</v>
      </c>
      <c r="V180" s="19" t="n">
        <f aca="false">V181</f>
        <v>504265.72</v>
      </c>
      <c r="W180" s="19" t="n">
        <f aca="false">W181</f>
        <v>504265.72</v>
      </c>
    </row>
    <row r="181" customFormat="false" ht="63" hidden="false" customHeight="false" outlineLevel="3" collapsed="false">
      <c r="A181" s="17" t="s">
        <v>198</v>
      </c>
      <c r="B181" s="18" t="s">
        <v>18</v>
      </c>
      <c r="C181" s="12" t="n">
        <v>821</v>
      </c>
      <c r="D181" s="18" t="s">
        <v>47</v>
      </c>
      <c r="E181" s="18" t="s">
        <v>20</v>
      </c>
      <c r="F181" s="22" t="s">
        <v>199</v>
      </c>
      <c r="G181" s="18" t="s">
        <v>18</v>
      </c>
      <c r="H181" s="18" t="s">
        <v>18</v>
      </c>
      <c r="I181" s="18"/>
      <c r="J181" s="18"/>
      <c r="K181" s="18"/>
      <c r="L181" s="18"/>
      <c r="M181" s="18"/>
      <c r="N181" s="18"/>
      <c r="O181" s="19" t="n">
        <f aca="false">O182</f>
        <v>586355.49</v>
      </c>
      <c r="P181" s="19" t="n">
        <f aca="false">P182</f>
        <v>0</v>
      </c>
      <c r="Q181" s="19" t="n">
        <f aca="false">Q182</f>
        <v>0</v>
      </c>
      <c r="R181" s="19" t="n">
        <f aca="false">R182</f>
        <v>0</v>
      </c>
      <c r="S181" s="19" t="n">
        <f aca="false">S182</f>
        <v>0</v>
      </c>
      <c r="T181" s="19" t="n">
        <f aca="false">T182</f>
        <v>0</v>
      </c>
      <c r="U181" s="19" t="n">
        <f aca="false">U182</f>
        <v>0</v>
      </c>
      <c r="V181" s="19" t="n">
        <f aca="false">V182</f>
        <v>504265.72</v>
      </c>
      <c r="W181" s="19" t="n">
        <f aca="false">W182</f>
        <v>504265.72</v>
      </c>
    </row>
    <row r="182" customFormat="false" ht="15.75" hidden="false" customHeight="false" outlineLevel="4" collapsed="false">
      <c r="A182" s="17" t="s">
        <v>38</v>
      </c>
      <c r="B182" s="18" t="s">
        <v>18</v>
      </c>
      <c r="C182" s="12" t="n">
        <v>821</v>
      </c>
      <c r="D182" s="18" t="s">
        <v>47</v>
      </c>
      <c r="E182" s="18" t="s">
        <v>20</v>
      </c>
      <c r="F182" s="22" t="s">
        <v>199</v>
      </c>
      <c r="G182" s="18" t="s">
        <v>39</v>
      </c>
      <c r="H182" s="18" t="s">
        <v>18</v>
      </c>
      <c r="I182" s="18"/>
      <c r="J182" s="18"/>
      <c r="K182" s="18"/>
      <c r="L182" s="18"/>
      <c r="M182" s="18"/>
      <c r="N182" s="18"/>
      <c r="O182" s="19" t="n">
        <v>586355.49</v>
      </c>
      <c r="P182" s="21"/>
      <c r="Q182" s="21"/>
      <c r="R182" s="21"/>
      <c r="S182" s="21"/>
      <c r="T182" s="21"/>
      <c r="U182" s="21"/>
      <c r="V182" s="19" t="n">
        <v>504265.72</v>
      </c>
      <c r="W182" s="19" t="n">
        <v>504265.72</v>
      </c>
    </row>
    <row r="183" customFormat="false" ht="31.5" hidden="false" customHeight="false" outlineLevel="4" collapsed="false">
      <c r="A183" s="17" t="s">
        <v>200</v>
      </c>
      <c r="B183" s="18"/>
      <c r="C183" s="12" t="n">
        <v>821</v>
      </c>
      <c r="D183" s="18" t="s">
        <v>47</v>
      </c>
      <c r="E183" s="18" t="s">
        <v>20</v>
      </c>
      <c r="F183" s="22" t="s">
        <v>201</v>
      </c>
      <c r="G183" s="18" t="s">
        <v>18</v>
      </c>
      <c r="H183" s="18" t="s">
        <v>18</v>
      </c>
      <c r="I183" s="18"/>
      <c r="J183" s="18"/>
      <c r="K183" s="18"/>
      <c r="L183" s="18"/>
      <c r="M183" s="18"/>
      <c r="N183" s="18"/>
      <c r="O183" s="19" t="n">
        <f aca="false">O184</f>
        <v>1670144</v>
      </c>
      <c r="P183" s="21"/>
      <c r="Q183" s="21"/>
      <c r="R183" s="21"/>
      <c r="S183" s="21"/>
      <c r="T183" s="21"/>
      <c r="U183" s="21"/>
      <c r="V183" s="19"/>
      <c r="W183" s="19"/>
    </row>
    <row r="184" customFormat="false" ht="63" hidden="false" customHeight="false" outlineLevel="4" collapsed="false">
      <c r="A184" s="17" t="s">
        <v>202</v>
      </c>
      <c r="B184" s="18"/>
      <c r="C184" s="12" t="n">
        <v>821</v>
      </c>
      <c r="D184" s="18" t="s">
        <v>47</v>
      </c>
      <c r="E184" s="18" t="s">
        <v>20</v>
      </c>
      <c r="F184" s="22" t="s">
        <v>201</v>
      </c>
      <c r="G184" s="18" t="n">
        <v>412</v>
      </c>
      <c r="H184" s="18" t="s">
        <v>18</v>
      </c>
      <c r="I184" s="18"/>
      <c r="J184" s="18"/>
      <c r="K184" s="18"/>
      <c r="L184" s="18"/>
      <c r="M184" s="18"/>
      <c r="N184" s="18"/>
      <c r="O184" s="19" t="n">
        <v>1670144</v>
      </c>
      <c r="P184" s="21"/>
      <c r="Q184" s="21"/>
      <c r="R184" s="21"/>
      <c r="S184" s="21"/>
      <c r="T184" s="21"/>
      <c r="U184" s="21"/>
      <c r="V184" s="19"/>
      <c r="W184" s="19"/>
    </row>
    <row r="185" customFormat="false" ht="15.75" hidden="false" customHeight="false" outlineLevel="1" collapsed="false">
      <c r="A185" s="17" t="s">
        <v>203</v>
      </c>
      <c r="B185" s="18" t="s">
        <v>18</v>
      </c>
      <c r="C185" s="12" t="n">
        <v>821</v>
      </c>
      <c r="D185" s="18" t="s">
        <v>47</v>
      </c>
      <c r="E185" s="18" t="s">
        <v>22</v>
      </c>
      <c r="F185" s="22" t="s">
        <v>17</v>
      </c>
      <c r="G185" s="18" t="s">
        <v>18</v>
      </c>
      <c r="H185" s="18" t="s">
        <v>18</v>
      </c>
      <c r="I185" s="18"/>
      <c r="J185" s="18"/>
      <c r="K185" s="18"/>
      <c r="L185" s="18"/>
      <c r="M185" s="18"/>
      <c r="N185" s="18"/>
      <c r="O185" s="19" t="n">
        <f aca="false">O186+O193</f>
        <v>6698927.17</v>
      </c>
      <c r="P185" s="19" t="e">
        <f aca="false">P186+P193</f>
        <v>#REF!</v>
      </c>
      <c r="Q185" s="19" t="e">
        <f aca="false">Q186+Q193</f>
        <v>#REF!</v>
      </c>
      <c r="R185" s="19" t="e">
        <f aca="false">R186+R193</f>
        <v>#REF!</v>
      </c>
      <c r="S185" s="19" t="e">
        <f aca="false">S186+S193</f>
        <v>#REF!</v>
      </c>
      <c r="T185" s="19" t="e">
        <f aca="false">T186+T193</f>
        <v>#REF!</v>
      </c>
      <c r="U185" s="19" t="e">
        <f aca="false">U186+U193</f>
        <v>#REF!</v>
      </c>
      <c r="V185" s="19" t="n">
        <f aca="false">V186+V193</f>
        <v>358362</v>
      </c>
      <c r="W185" s="19" t="n">
        <f aca="false">W186+W193</f>
        <v>358362</v>
      </c>
    </row>
    <row r="186" customFormat="false" ht="47.25" hidden="false" customHeight="false" outlineLevel="2" collapsed="false">
      <c r="A186" s="17" t="s">
        <v>115</v>
      </c>
      <c r="B186" s="18" t="s">
        <v>18</v>
      </c>
      <c r="C186" s="12" t="n">
        <v>821</v>
      </c>
      <c r="D186" s="18" t="s">
        <v>47</v>
      </c>
      <c r="E186" s="18" t="s">
        <v>22</v>
      </c>
      <c r="F186" s="22" t="s">
        <v>116</v>
      </c>
      <c r="G186" s="18" t="s">
        <v>18</v>
      </c>
      <c r="H186" s="18" t="s">
        <v>18</v>
      </c>
      <c r="I186" s="18"/>
      <c r="J186" s="18"/>
      <c r="K186" s="18"/>
      <c r="L186" s="18"/>
      <c r="M186" s="18"/>
      <c r="N186" s="18"/>
      <c r="O186" s="19" t="n">
        <f aca="false">O187+O189+O191</f>
        <v>3139554.99</v>
      </c>
      <c r="P186" s="19" t="e">
        <f aca="false">P187+P189+#REF!+#REF!+#REF!</f>
        <v>#REF!</v>
      </c>
      <c r="Q186" s="19" t="e">
        <f aca="false">Q187+Q189+#REF!+#REF!+#REF!</f>
        <v>#REF!</v>
      </c>
      <c r="R186" s="19" t="e">
        <f aca="false">R187+R189+#REF!+#REF!+#REF!</f>
        <v>#REF!</v>
      </c>
      <c r="S186" s="19" t="e">
        <f aca="false">S187+S189+#REF!+#REF!+#REF!</f>
        <v>#REF!</v>
      </c>
      <c r="T186" s="19" t="e">
        <f aca="false">T187+T189+#REF!+#REF!+#REF!</f>
        <v>#REF!</v>
      </c>
      <c r="U186" s="19" t="e">
        <f aca="false">U187+U189+#REF!+#REF!+#REF!</f>
        <v>#REF!</v>
      </c>
      <c r="V186" s="19" t="n">
        <f aca="false">V187+V189</f>
        <v>265482</v>
      </c>
      <c r="W186" s="19" t="n">
        <f aca="false">W187+W189</f>
        <v>265482</v>
      </c>
    </row>
    <row r="187" customFormat="false" ht="45" hidden="false" customHeight="false" outlineLevel="2" collapsed="false">
      <c r="A187" s="37" t="s">
        <v>204</v>
      </c>
      <c r="B187" s="18"/>
      <c r="C187" s="12" t="n">
        <v>821</v>
      </c>
      <c r="D187" s="18" t="s">
        <v>47</v>
      </c>
      <c r="E187" s="18" t="s">
        <v>22</v>
      </c>
      <c r="F187" s="22" t="s">
        <v>205</v>
      </c>
      <c r="G187" s="18" t="s">
        <v>18</v>
      </c>
      <c r="H187" s="18"/>
      <c r="I187" s="18"/>
      <c r="J187" s="18"/>
      <c r="K187" s="18"/>
      <c r="L187" s="18"/>
      <c r="M187" s="18"/>
      <c r="N187" s="18"/>
      <c r="O187" s="19" t="n">
        <f aca="false">O188</f>
        <v>0</v>
      </c>
      <c r="P187" s="19"/>
      <c r="Q187" s="19"/>
      <c r="R187" s="19"/>
      <c r="S187" s="19"/>
      <c r="T187" s="19"/>
      <c r="U187" s="19"/>
      <c r="V187" s="19" t="n">
        <f aca="false">V188</f>
        <v>140094</v>
      </c>
      <c r="W187" s="19" t="n">
        <f aca="false">W188</f>
        <v>140094</v>
      </c>
    </row>
    <row r="188" customFormat="false" ht="31.5" hidden="false" customHeight="false" outlineLevel="2" collapsed="false">
      <c r="A188" s="17" t="s">
        <v>206</v>
      </c>
      <c r="B188" s="18"/>
      <c r="C188" s="12" t="n">
        <v>821</v>
      </c>
      <c r="D188" s="18" t="s">
        <v>47</v>
      </c>
      <c r="E188" s="18" t="s">
        <v>22</v>
      </c>
      <c r="F188" s="22" t="s">
        <v>205</v>
      </c>
      <c r="G188" s="18" t="n">
        <v>243</v>
      </c>
      <c r="H188" s="18"/>
      <c r="I188" s="18"/>
      <c r="J188" s="18"/>
      <c r="K188" s="18"/>
      <c r="L188" s="18"/>
      <c r="M188" s="18"/>
      <c r="N188" s="18"/>
      <c r="O188" s="19" t="n">
        <v>0</v>
      </c>
      <c r="P188" s="19"/>
      <c r="Q188" s="19"/>
      <c r="R188" s="19"/>
      <c r="S188" s="19"/>
      <c r="T188" s="19"/>
      <c r="U188" s="19"/>
      <c r="V188" s="19" t="n">
        <v>140094</v>
      </c>
      <c r="W188" s="19" t="n">
        <v>140094</v>
      </c>
    </row>
    <row r="189" customFormat="false" ht="30" hidden="false" customHeight="false" outlineLevel="2" collapsed="false">
      <c r="A189" s="38" t="s">
        <v>207</v>
      </c>
      <c r="B189" s="18"/>
      <c r="C189" s="12" t="n">
        <v>821</v>
      </c>
      <c r="D189" s="18" t="s">
        <v>47</v>
      </c>
      <c r="E189" s="18" t="s">
        <v>22</v>
      </c>
      <c r="F189" s="22" t="s">
        <v>208</v>
      </c>
      <c r="G189" s="18" t="s">
        <v>18</v>
      </c>
      <c r="H189" s="18"/>
      <c r="I189" s="18"/>
      <c r="J189" s="18"/>
      <c r="K189" s="18"/>
      <c r="L189" s="18"/>
      <c r="M189" s="18"/>
      <c r="N189" s="18"/>
      <c r="O189" s="19" t="n">
        <f aca="false">O190</f>
        <v>2206666.66</v>
      </c>
      <c r="P189" s="19"/>
      <c r="Q189" s="19"/>
      <c r="R189" s="19"/>
      <c r="S189" s="19"/>
      <c r="T189" s="19"/>
      <c r="U189" s="19"/>
      <c r="V189" s="19" t="n">
        <f aca="false">V190</f>
        <v>125388</v>
      </c>
      <c r="W189" s="19" t="n">
        <f aca="false">W190</f>
        <v>125388</v>
      </c>
    </row>
    <row r="190" customFormat="false" ht="47.25" hidden="false" customHeight="false" outlineLevel="2" collapsed="false">
      <c r="A190" s="17" t="s">
        <v>209</v>
      </c>
      <c r="B190" s="18"/>
      <c r="C190" s="12" t="n">
        <v>821</v>
      </c>
      <c r="D190" s="18" t="s">
        <v>47</v>
      </c>
      <c r="E190" s="18" t="s">
        <v>22</v>
      </c>
      <c r="F190" s="22" t="s">
        <v>208</v>
      </c>
      <c r="G190" s="18" t="n">
        <v>243</v>
      </c>
      <c r="H190" s="18"/>
      <c r="I190" s="18"/>
      <c r="J190" s="18"/>
      <c r="K190" s="18"/>
      <c r="L190" s="18"/>
      <c r="M190" s="18"/>
      <c r="N190" s="18"/>
      <c r="O190" s="19" t="n">
        <v>2206666.66</v>
      </c>
      <c r="P190" s="19"/>
      <c r="Q190" s="19"/>
      <c r="R190" s="19"/>
      <c r="S190" s="19"/>
      <c r="T190" s="19"/>
      <c r="U190" s="19"/>
      <c r="V190" s="19" t="n">
        <v>125388</v>
      </c>
      <c r="W190" s="19" t="n">
        <v>125388</v>
      </c>
    </row>
    <row r="191" customFormat="false" ht="31.5" hidden="false" customHeight="false" outlineLevel="2" collapsed="false">
      <c r="A191" s="17" t="s">
        <v>210</v>
      </c>
      <c r="B191" s="18"/>
      <c r="C191" s="12" t="n">
        <v>821</v>
      </c>
      <c r="D191" s="18" t="s">
        <v>47</v>
      </c>
      <c r="E191" s="18" t="s">
        <v>22</v>
      </c>
      <c r="F191" s="22" t="s">
        <v>211</v>
      </c>
      <c r="G191" s="18" t="s">
        <v>18</v>
      </c>
      <c r="H191" s="18"/>
      <c r="I191" s="18"/>
      <c r="J191" s="18"/>
      <c r="K191" s="18"/>
      <c r="L191" s="18"/>
      <c r="M191" s="18"/>
      <c r="N191" s="18"/>
      <c r="O191" s="19" t="n">
        <f aca="false">O192</f>
        <v>932888.33</v>
      </c>
      <c r="P191" s="19"/>
      <c r="Q191" s="19"/>
      <c r="R191" s="19"/>
      <c r="S191" s="19"/>
      <c r="T191" s="19"/>
      <c r="U191" s="19"/>
      <c r="V191" s="19"/>
      <c r="W191" s="19"/>
    </row>
    <row r="192" customFormat="false" ht="15.75" hidden="false" customHeight="false" outlineLevel="2" collapsed="false">
      <c r="A192" s="39" t="s">
        <v>38</v>
      </c>
      <c r="B192" s="18"/>
      <c r="C192" s="12" t="n">
        <v>821</v>
      </c>
      <c r="D192" s="18" t="s">
        <v>47</v>
      </c>
      <c r="E192" s="18" t="s">
        <v>22</v>
      </c>
      <c r="F192" s="22" t="s">
        <v>211</v>
      </c>
      <c r="G192" s="18" t="n">
        <v>244</v>
      </c>
      <c r="H192" s="18"/>
      <c r="I192" s="18"/>
      <c r="J192" s="18"/>
      <c r="K192" s="18"/>
      <c r="L192" s="18"/>
      <c r="M192" s="18"/>
      <c r="N192" s="18"/>
      <c r="O192" s="19" t="n">
        <v>932888.33</v>
      </c>
      <c r="P192" s="19"/>
      <c r="Q192" s="19"/>
      <c r="R192" s="19"/>
      <c r="S192" s="19"/>
      <c r="T192" s="19"/>
      <c r="U192" s="19"/>
      <c r="V192" s="19"/>
      <c r="W192" s="19"/>
    </row>
    <row r="193" customFormat="false" ht="47.25" hidden="false" customHeight="true" outlineLevel="4" collapsed="false">
      <c r="A193" s="17" t="s">
        <v>212</v>
      </c>
      <c r="B193" s="18"/>
      <c r="C193" s="12" t="n">
        <v>821</v>
      </c>
      <c r="D193" s="18" t="s">
        <v>47</v>
      </c>
      <c r="E193" s="18" t="s">
        <v>22</v>
      </c>
      <c r="F193" s="22" t="s">
        <v>213</v>
      </c>
      <c r="G193" s="22" t="s">
        <v>18</v>
      </c>
      <c r="H193" s="18"/>
      <c r="I193" s="18"/>
      <c r="J193" s="18"/>
      <c r="K193" s="18"/>
      <c r="L193" s="18"/>
      <c r="M193" s="18"/>
      <c r="N193" s="18"/>
      <c r="O193" s="19" t="n">
        <f aca="false">O194+O196</f>
        <v>3559372.18</v>
      </c>
      <c r="P193" s="19" t="n">
        <f aca="false">P194+P196</f>
        <v>0</v>
      </c>
      <c r="Q193" s="19" t="n">
        <f aca="false">Q194+Q196</f>
        <v>0</v>
      </c>
      <c r="R193" s="19" t="n">
        <f aca="false">R194+R196</f>
        <v>0</v>
      </c>
      <c r="S193" s="19" t="n">
        <f aca="false">S194+S196</f>
        <v>0</v>
      </c>
      <c r="T193" s="19" t="n">
        <f aca="false">T194+T196</f>
        <v>0</v>
      </c>
      <c r="U193" s="19" t="n">
        <f aca="false">U194+U196</f>
        <v>0</v>
      </c>
      <c r="V193" s="19" t="n">
        <f aca="false">V194+V196</f>
        <v>92880</v>
      </c>
      <c r="W193" s="19" t="n">
        <f aca="false">W194+W196</f>
        <v>92880</v>
      </c>
    </row>
    <row r="194" customFormat="false" ht="34.5" hidden="false" customHeight="true" outlineLevel="4" collapsed="false">
      <c r="A194" s="17" t="s">
        <v>214</v>
      </c>
      <c r="B194" s="18"/>
      <c r="C194" s="12" t="n">
        <v>821</v>
      </c>
      <c r="D194" s="18" t="s">
        <v>47</v>
      </c>
      <c r="E194" s="18" t="s">
        <v>22</v>
      </c>
      <c r="F194" s="22" t="s">
        <v>215</v>
      </c>
      <c r="G194" s="22" t="s">
        <v>18</v>
      </c>
      <c r="H194" s="18"/>
      <c r="I194" s="18"/>
      <c r="J194" s="18"/>
      <c r="K194" s="18"/>
      <c r="L194" s="18"/>
      <c r="M194" s="18"/>
      <c r="N194" s="18"/>
      <c r="O194" s="19" t="n">
        <f aca="false">O195</f>
        <v>3439372.18</v>
      </c>
      <c r="P194" s="19" t="n">
        <f aca="false">P195</f>
        <v>0</v>
      </c>
      <c r="Q194" s="19" t="n">
        <f aca="false">Q195</f>
        <v>0</v>
      </c>
      <c r="R194" s="19" t="n">
        <f aca="false">R195</f>
        <v>0</v>
      </c>
      <c r="S194" s="19" t="n">
        <f aca="false">S195</f>
        <v>0</v>
      </c>
      <c r="T194" s="19" t="n">
        <f aca="false">T195</f>
        <v>0</v>
      </c>
      <c r="U194" s="19" t="n">
        <f aca="false">U195</f>
        <v>0</v>
      </c>
      <c r="V194" s="19" t="n">
        <f aca="false">V195</f>
        <v>0</v>
      </c>
      <c r="W194" s="19" t="n">
        <f aca="false">W195</f>
        <v>0</v>
      </c>
    </row>
    <row r="195" customFormat="false" ht="83.25" hidden="false" customHeight="true" outlineLevel="4" collapsed="false">
      <c r="A195" s="17" t="s">
        <v>216</v>
      </c>
      <c r="B195" s="18"/>
      <c r="C195" s="12" t="n">
        <v>821</v>
      </c>
      <c r="D195" s="18" t="s">
        <v>47</v>
      </c>
      <c r="E195" s="18" t="s">
        <v>22</v>
      </c>
      <c r="F195" s="22" t="s">
        <v>215</v>
      </c>
      <c r="G195" s="18" t="n">
        <v>811</v>
      </c>
      <c r="H195" s="18"/>
      <c r="I195" s="18"/>
      <c r="J195" s="18"/>
      <c r="K195" s="18"/>
      <c r="L195" s="18"/>
      <c r="M195" s="18"/>
      <c r="N195" s="18"/>
      <c r="O195" s="19" t="n">
        <v>3439372.18</v>
      </c>
      <c r="P195" s="21"/>
      <c r="Q195" s="21"/>
      <c r="R195" s="21"/>
      <c r="S195" s="21"/>
      <c r="T195" s="21"/>
      <c r="U195" s="21"/>
      <c r="V195" s="19" t="n">
        <v>0</v>
      </c>
      <c r="W195" s="19" t="n">
        <v>0</v>
      </c>
      <c r="X195" s="20"/>
    </row>
    <row r="196" customFormat="false" ht="51" hidden="false" customHeight="true" outlineLevel="4" collapsed="false">
      <c r="A196" s="17" t="s">
        <v>217</v>
      </c>
      <c r="B196" s="18"/>
      <c r="C196" s="12" t="n">
        <v>821</v>
      </c>
      <c r="D196" s="18" t="s">
        <v>47</v>
      </c>
      <c r="E196" s="18" t="s">
        <v>22</v>
      </c>
      <c r="F196" s="22" t="s">
        <v>218</v>
      </c>
      <c r="G196" s="22" t="s">
        <v>18</v>
      </c>
      <c r="H196" s="18"/>
      <c r="I196" s="18"/>
      <c r="J196" s="18"/>
      <c r="K196" s="18"/>
      <c r="L196" s="18"/>
      <c r="M196" s="18"/>
      <c r="N196" s="18"/>
      <c r="O196" s="19" t="n">
        <f aca="false">O197</f>
        <v>120000</v>
      </c>
      <c r="P196" s="19" t="n">
        <f aca="false">P197</f>
        <v>0</v>
      </c>
      <c r="Q196" s="19" t="n">
        <f aca="false">Q197</f>
        <v>0</v>
      </c>
      <c r="R196" s="19" t="n">
        <f aca="false">R197</f>
        <v>0</v>
      </c>
      <c r="S196" s="19" t="n">
        <f aca="false">S197</f>
        <v>0</v>
      </c>
      <c r="T196" s="19" t="n">
        <f aca="false">T197</f>
        <v>0</v>
      </c>
      <c r="U196" s="19" t="n">
        <f aca="false">U197</f>
        <v>0</v>
      </c>
      <c r="V196" s="19" t="n">
        <f aca="false">V197</f>
        <v>92880</v>
      </c>
      <c r="W196" s="19" t="n">
        <f aca="false">W197</f>
        <v>92880</v>
      </c>
    </row>
    <row r="197" customFormat="false" ht="83.25" hidden="false" customHeight="true" outlineLevel="4" collapsed="false">
      <c r="A197" s="17" t="s">
        <v>216</v>
      </c>
      <c r="B197" s="18"/>
      <c r="C197" s="12" t="n">
        <v>821</v>
      </c>
      <c r="D197" s="18" t="s">
        <v>47</v>
      </c>
      <c r="E197" s="18" t="s">
        <v>22</v>
      </c>
      <c r="F197" s="22" t="s">
        <v>218</v>
      </c>
      <c r="G197" s="18" t="n">
        <v>811</v>
      </c>
      <c r="H197" s="18"/>
      <c r="I197" s="18"/>
      <c r="J197" s="18"/>
      <c r="K197" s="18"/>
      <c r="L197" s="18"/>
      <c r="M197" s="18"/>
      <c r="N197" s="18"/>
      <c r="O197" s="19" t="n">
        <v>120000</v>
      </c>
      <c r="P197" s="21"/>
      <c r="Q197" s="21"/>
      <c r="R197" s="21"/>
      <c r="S197" s="21"/>
      <c r="T197" s="21"/>
      <c r="U197" s="21"/>
      <c r="V197" s="19" t="n">
        <v>92880</v>
      </c>
      <c r="W197" s="19" t="n">
        <v>92880</v>
      </c>
    </row>
    <row r="198" customFormat="false" ht="23.25" hidden="false" customHeight="true" outlineLevel="4" collapsed="false">
      <c r="A198" s="17" t="s">
        <v>219</v>
      </c>
      <c r="B198" s="18" t="s">
        <v>18</v>
      </c>
      <c r="C198" s="12" t="n">
        <v>821</v>
      </c>
      <c r="D198" s="18" t="s">
        <v>47</v>
      </c>
      <c r="E198" s="18" t="s">
        <v>145</v>
      </c>
      <c r="F198" s="22" t="s">
        <v>17</v>
      </c>
      <c r="G198" s="18" t="s">
        <v>18</v>
      </c>
      <c r="H198" s="18"/>
      <c r="I198" s="18"/>
      <c r="J198" s="18"/>
      <c r="K198" s="18"/>
      <c r="L198" s="18"/>
      <c r="M198" s="18"/>
      <c r="N198" s="18"/>
      <c r="O198" s="19" t="n">
        <f aca="false">O199+O208+O224</f>
        <v>22732534.01</v>
      </c>
      <c r="P198" s="19" t="e">
        <f aca="false">#REF!+P199+P208+P224</f>
        <v>#REF!</v>
      </c>
      <c r="Q198" s="19" t="e">
        <f aca="false">#REF!+Q199+Q208+Q224</f>
        <v>#REF!</v>
      </c>
      <c r="R198" s="19" t="e">
        <f aca="false">#REF!+R199+R208+R224</f>
        <v>#REF!</v>
      </c>
      <c r="S198" s="19" t="e">
        <f aca="false">#REF!+S199+S208+S224</f>
        <v>#REF!</v>
      </c>
      <c r="T198" s="19" t="e">
        <f aca="false">#REF!+T199+T208+T224</f>
        <v>#REF!</v>
      </c>
      <c r="U198" s="19" t="e">
        <f aca="false">#REF!+U199+U208+U224</f>
        <v>#REF!</v>
      </c>
      <c r="V198" s="19" t="n">
        <f aca="false">V199+V208+V224</f>
        <v>17546492.71</v>
      </c>
      <c r="W198" s="19" t="n">
        <f aca="false">W199+W208+W224</f>
        <v>17546492.71</v>
      </c>
    </row>
    <row r="199" customFormat="false" ht="63" hidden="false" customHeight="false" outlineLevel="2" collapsed="false">
      <c r="A199" s="17" t="s">
        <v>220</v>
      </c>
      <c r="B199" s="18" t="s">
        <v>18</v>
      </c>
      <c r="C199" s="12" t="n">
        <v>821</v>
      </c>
      <c r="D199" s="18" t="s">
        <v>47</v>
      </c>
      <c r="E199" s="18" t="s">
        <v>145</v>
      </c>
      <c r="F199" s="22" t="s">
        <v>221</v>
      </c>
      <c r="G199" s="18" t="s">
        <v>18</v>
      </c>
      <c r="H199" s="18" t="s">
        <v>18</v>
      </c>
      <c r="I199" s="18"/>
      <c r="J199" s="18"/>
      <c r="K199" s="18"/>
      <c r="L199" s="18"/>
      <c r="M199" s="18"/>
      <c r="N199" s="18"/>
      <c r="O199" s="19" t="n">
        <f aca="false">O204+O206+O202+O200</f>
        <v>6589874.43</v>
      </c>
      <c r="P199" s="19" t="n">
        <f aca="false">P204+P206</f>
        <v>0</v>
      </c>
      <c r="Q199" s="19" t="n">
        <f aca="false">Q204+Q206</f>
        <v>0</v>
      </c>
      <c r="R199" s="19" t="n">
        <f aca="false">R204+R206</f>
        <v>0</v>
      </c>
      <c r="S199" s="19" t="n">
        <f aca="false">S204+S206</f>
        <v>0</v>
      </c>
      <c r="T199" s="19" t="n">
        <f aca="false">T204+T206</f>
        <v>0</v>
      </c>
      <c r="U199" s="19" t="n">
        <f aca="false">U204+U206</f>
        <v>0</v>
      </c>
      <c r="V199" s="19" t="n">
        <f aca="false">V204+V206</f>
        <v>7904751.96</v>
      </c>
      <c r="W199" s="19" t="n">
        <f aca="false">W204+W206</f>
        <v>7904751.96</v>
      </c>
    </row>
    <row r="200" customFormat="false" ht="47.25" hidden="false" customHeight="false" outlineLevel="2" collapsed="false">
      <c r="A200" s="17" t="s">
        <v>222</v>
      </c>
      <c r="B200" s="18"/>
      <c r="C200" s="12" t="n">
        <v>821</v>
      </c>
      <c r="D200" s="18" t="s">
        <v>47</v>
      </c>
      <c r="E200" s="18" t="s">
        <v>145</v>
      </c>
      <c r="F200" s="22" t="s">
        <v>223</v>
      </c>
      <c r="G200" s="18" t="s">
        <v>18</v>
      </c>
      <c r="H200" s="18"/>
      <c r="I200" s="18"/>
      <c r="J200" s="18"/>
      <c r="K200" s="18"/>
      <c r="L200" s="18"/>
      <c r="M200" s="18"/>
      <c r="N200" s="18"/>
      <c r="O200" s="19" t="n">
        <f aca="false">O201</f>
        <v>3000000</v>
      </c>
      <c r="P200" s="19"/>
      <c r="Q200" s="19"/>
      <c r="R200" s="19"/>
      <c r="S200" s="19"/>
      <c r="T200" s="19"/>
      <c r="U200" s="19"/>
      <c r="V200" s="19"/>
      <c r="W200" s="19"/>
    </row>
    <row r="201" customFormat="false" ht="15.75" hidden="false" customHeight="false" outlineLevel="2" collapsed="false">
      <c r="A201" s="17" t="s">
        <v>38</v>
      </c>
      <c r="B201" s="18"/>
      <c r="C201" s="12" t="n">
        <v>821</v>
      </c>
      <c r="D201" s="18" t="s">
        <v>47</v>
      </c>
      <c r="E201" s="18" t="s">
        <v>145</v>
      </c>
      <c r="F201" s="22" t="s">
        <v>223</v>
      </c>
      <c r="G201" s="18" t="n">
        <v>244</v>
      </c>
      <c r="H201" s="18"/>
      <c r="I201" s="18"/>
      <c r="J201" s="18"/>
      <c r="K201" s="18"/>
      <c r="L201" s="18"/>
      <c r="M201" s="18"/>
      <c r="N201" s="18"/>
      <c r="O201" s="19" t="n">
        <v>3000000</v>
      </c>
      <c r="P201" s="19"/>
      <c r="Q201" s="19"/>
      <c r="R201" s="19"/>
      <c r="S201" s="19"/>
      <c r="T201" s="19"/>
      <c r="U201" s="19"/>
      <c r="V201" s="19"/>
      <c r="W201" s="19"/>
    </row>
    <row r="202" customFormat="false" ht="63" hidden="false" customHeight="false" outlineLevel="2" collapsed="false">
      <c r="A202" s="17" t="s">
        <v>224</v>
      </c>
      <c r="B202" s="18"/>
      <c r="C202" s="12" t="n">
        <v>821</v>
      </c>
      <c r="D202" s="18" t="s">
        <v>47</v>
      </c>
      <c r="E202" s="18" t="s">
        <v>145</v>
      </c>
      <c r="F202" s="22" t="s">
        <v>225</v>
      </c>
      <c r="G202" s="18" t="s">
        <v>18</v>
      </c>
      <c r="H202" s="18"/>
      <c r="I202" s="18"/>
      <c r="J202" s="18"/>
      <c r="K202" s="18"/>
      <c r="L202" s="18"/>
      <c r="M202" s="18"/>
      <c r="N202" s="18"/>
      <c r="O202" s="19" t="n">
        <f aca="false">O203</f>
        <v>30303.03</v>
      </c>
      <c r="P202" s="19"/>
      <c r="Q202" s="19"/>
      <c r="R202" s="19"/>
      <c r="S202" s="19"/>
      <c r="T202" s="19"/>
      <c r="U202" s="19"/>
      <c r="V202" s="19"/>
      <c r="W202" s="19"/>
    </row>
    <row r="203" customFormat="false" ht="15.75" hidden="false" customHeight="false" outlineLevel="2" collapsed="false">
      <c r="A203" s="17" t="s">
        <v>38</v>
      </c>
      <c r="B203" s="18"/>
      <c r="C203" s="12" t="n">
        <v>821</v>
      </c>
      <c r="D203" s="18" t="s">
        <v>47</v>
      </c>
      <c r="E203" s="18" t="s">
        <v>145</v>
      </c>
      <c r="F203" s="22" t="s">
        <v>225</v>
      </c>
      <c r="G203" s="18" t="n">
        <v>244</v>
      </c>
      <c r="H203" s="18"/>
      <c r="I203" s="18"/>
      <c r="J203" s="18"/>
      <c r="K203" s="18"/>
      <c r="L203" s="18"/>
      <c r="M203" s="18"/>
      <c r="N203" s="18"/>
      <c r="O203" s="19" t="n">
        <v>30303.03</v>
      </c>
      <c r="P203" s="19"/>
      <c r="Q203" s="19"/>
      <c r="R203" s="19"/>
      <c r="S203" s="19"/>
      <c r="T203" s="19"/>
      <c r="U203" s="19"/>
      <c r="V203" s="19"/>
      <c r="W203" s="19"/>
    </row>
    <row r="204" customFormat="false" ht="78.75" hidden="false" customHeight="false" outlineLevel="3" collapsed="false">
      <c r="A204" s="17" t="s">
        <v>226</v>
      </c>
      <c r="B204" s="18" t="s">
        <v>18</v>
      </c>
      <c r="C204" s="12" t="n">
        <v>821</v>
      </c>
      <c r="D204" s="18" t="s">
        <v>47</v>
      </c>
      <c r="E204" s="18" t="s">
        <v>145</v>
      </c>
      <c r="F204" s="22" t="s">
        <v>227</v>
      </c>
      <c r="G204" s="18" t="s">
        <v>18</v>
      </c>
      <c r="H204" s="18" t="s">
        <v>18</v>
      </c>
      <c r="I204" s="18"/>
      <c r="J204" s="18"/>
      <c r="K204" s="18"/>
      <c r="L204" s="18"/>
      <c r="M204" s="18"/>
      <c r="N204" s="18"/>
      <c r="O204" s="19" t="n">
        <f aca="false">O205</f>
        <v>3523975.69</v>
      </c>
      <c r="P204" s="19" t="n">
        <f aca="false">P205</f>
        <v>0</v>
      </c>
      <c r="Q204" s="19" t="n">
        <f aca="false">Q205</f>
        <v>0</v>
      </c>
      <c r="R204" s="19" t="n">
        <f aca="false">R205</f>
        <v>0</v>
      </c>
      <c r="S204" s="19" t="n">
        <f aca="false">S205</f>
        <v>0</v>
      </c>
      <c r="T204" s="19" t="n">
        <f aca="false">T205</f>
        <v>0</v>
      </c>
      <c r="U204" s="19" t="n">
        <f aca="false">U205</f>
        <v>0</v>
      </c>
      <c r="V204" s="19" t="n">
        <f aca="false">V205</f>
        <v>7842831.96</v>
      </c>
      <c r="W204" s="19" t="n">
        <f aca="false">W205</f>
        <v>7842831.96</v>
      </c>
    </row>
    <row r="205" customFormat="false" ht="15.75" hidden="false" customHeight="false" outlineLevel="4" collapsed="false">
      <c r="A205" s="17" t="s">
        <v>38</v>
      </c>
      <c r="B205" s="18" t="s">
        <v>18</v>
      </c>
      <c r="C205" s="12" t="n">
        <v>821</v>
      </c>
      <c r="D205" s="18" t="s">
        <v>47</v>
      </c>
      <c r="E205" s="18" t="s">
        <v>145</v>
      </c>
      <c r="F205" s="22" t="s">
        <v>227</v>
      </c>
      <c r="G205" s="18" t="s">
        <v>39</v>
      </c>
      <c r="H205" s="18" t="s">
        <v>18</v>
      </c>
      <c r="I205" s="18"/>
      <c r="J205" s="18"/>
      <c r="K205" s="18"/>
      <c r="L205" s="18"/>
      <c r="M205" s="18"/>
      <c r="N205" s="18"/>
      <c r="O205" s="19" t="n">
        <v>3523975.69</v>
      </c>
      <c r="P205" s="21"/>
      <c r="Q205" s="21"/>
      <c r="R205" s="21"/>
      <c r="S205" s="21"/>
      <c r="T205" s="21"/>
      <c r="U205" s="21"/>
      <c r="V205" s="19" t="n">
        <v>7842831.96</v>
      </c>
      <c r="W205" s="19" t="n">
        <v>7842831.96</v>
      </c>
    </row>
    <row r="206" customFormat="false" ht="110.25" hidden="false" customHeight="false" outlineLevel="3" collapsed="false">
      <c r="A206" s="17" t="s">
        <v>228</v>
      </c>
      <c r="B206" s="18" t="s">
        <v>18</v>
      </c>
      <c r="C206" s="12" t="n">
        <v>821</v>
      </c>
      <c r="D206" s="18" t="s">
        <v>47</v>
      </c>
      <c r="E206" s="18" t="s">
        <v>145</v>
      </c>
      <c r="F206" s="22" t="s">
        <v>229</v>
      </c>
      <c r="G206" s="18" t="s">
        <v>18</v>
      </c>
      <c r="H206" s="18" t="s">
        <v>18</v>
      </c>
      <c r="I206" s="18"/>
      <c r="J206" s="18"/>
      <c r="K206" s="18"/>
      <c r="L206" s="18"/>
      <c r="M206" s="18"/>
      <c r="N206" s="18"/>
      <c r="O206" s="19" t="n">
        <f aca="false">O207</f>
        <v>35595.71</v>
      </c>
      <c r="P206" s="19" t="n">
        <f aca="false">P207</f>
        <v>0</v>
      </c>
      <c r="Q206" s="19" t="n">
        <f aca="false">Q207</f>
        <v>0</v>
      </c>
      <c r="R206" s="19" t="n">
        <f aca="false">R207</f>
        <v>0</v>
      </c>
      <c r="S206" s="19" t="n">
        <f aca="false">S207</f>
        <v>0</v>
      </c>
      <c r="T206" s="19" t="n">
        <f aca="false">T207</f>
        <v>0</v>
      </c>
      <c r="U206" s="19" t="n">
        <f aca="false">U207</f>
        <v>0</v>
      </c>
      <c r="V206" s="19" t="n">
        <f aca="false">V207</f>
        <v>61920</v>
      </c>
      <c r="W206" s="19" t="n">
        <f aca="false">W207</f>
        <v>61920</v>
      </c>
    </row>
    <row r="207" customFormat="false" ht="15.75" hidden="false" customHeight="false" outlineLevel="4" collapsed="false">
      <c r="A207" s="17" t="s">
        <v>38</v>
      </c>
      <c r="B207" s="18" t="s">
        <v>18</v>
      </c>
      <c r="C207" s="12" t="n">
        <v>821</v>
      </c>
      <c r="D207" s="18" t="s">
        <v>47</v>
      </c>
      <c r="E207" s="18" t="s">
        <v>145</v>
      </c>
      <c r="F207" s="22" t="s">
        <v>229</v>
      </c>
      <c r="G207" s="18" t="s">
        <v>39</v>
      </c>
      <c r="H207" s="18" t="s">
        <v>18</v>
      </c>
      <c r="I207" s="18"/>
      <c r="J207" s="18"/>
      <c r="K207" s="18"/>
      <c r="L207" s="18"/>
      <c r="M207" s="18"/>
      <c r="N207" s="18"/>
      <c r="O207" s="19" t="n">
        <v>35595.71</v>
      </c>
      <c r="P207" s="21"/>
      <c r="Q207" s="21"/>
      <c r="R207" s="21"/>
      <c r="S207" s="21"/>
      <c r="T207" s="21"/>
      <c r="U207" s="21"/>
      <c r="V207" s="19" t="n">
        <v>61920</v>
      </c>
      <c r="W207" s="19" t="n">
        <v>61920</v>
      </c>
    </row>
    <row r="208" customFormat="false" ht="47.25" hidden="false" customHeight="false" outlineLevel="2" collapsed="false">
      <c r="A208" s="17" t="s">
        <v>230</v>
      </c>
      <c r="B208" s="18" t="s">
        <v>18</v>
      </c>
      <c r="C208" s="12" t="n">
        <v>821</v>
      </c>
      <c r="D208" s="18" t="s">
        <v>47</v>
      </c>
      <c r="E208" s="18" t="s">
        <v>145</v>
      </c>
      <c r="F208" s="22" t="s">
        <v>231</v>
      </c>
      <c r="G208" s="18" t="s">
        <v>18</v>
      </c>
      <c r="H208" s="18" t="s">
        <v>18</v>
      </c>
      <c r="I208" s="18"/>
      <c r="J208" s="18"/>
      <c r="K208" s="18"/>
      <c r="L208" s="18"/>
      <c r="M208" s="18"/>
      <c r="N208" s="18"/>
      <c r="O208" s="19" t="n">
        <f aca="false">O209+O212+O214+O218+O220+O222+O216</f>
        <v>7320893.35</v>
      </c>
      <c r="P208" s="19" t="n">
        <f aca="false">P209</f>
        <v>0</v>
      </c>
      <c r="Q208" s="19" t="n">
        <f aca="false">Q209</f>
        <v>0</v>
      </c>
      <c r="R208" s="19" t="n">
        <f aca="false">R209</f>
        <v>0</v>
      </c>
      <c r="S208" s="19" t="n">
        <f aca="false">S209</f>
        <v>0</v>
      </c>
      <c r="T208" s="19" t="n">
        <f aca="false">T209</f>
        <v>0</v>
      </c>
      <c r="U208" s="19" t="n">
        <f aca="false">U209</f>
        <v>0</v>
      </c>
      <c r="V208" s="19" t="n">
        <f aca="false">V209+V212+V214+V218+V220</f>
        <v>6584925.41</v>
      </c>
      <c r="W208" s="19" t="n">
        <f aca="false">W209+W212+W214+W218+W220</f>
        <v>6584925.41</v>
      </c>
    </row>
    <row r="209" customFormat="false" ht="56.25" hidden="false" customHeight="true" outlineLevel="2" collapsed="false">
      <c r="A209" s="17" t="s">
        <v>232</v>
      </c>
      <c r="B209" s="18"/>
      <c r="C209" s="12" t="n">
        <v>821</v>
      </c>
      <c r="D209" s="18" t="s">
        <v>47</v>
      </c>
      <c r="E209" s="18" t="s">
        <v>145</v>
      </c>
      <c r="F209" s="22" t="s">
        <v>233</v>
      </c>
      <c r="G209" s="18" t="s">
        <v>18</v>
      </c>
      <c r="H209" s="18"/>
      <c r="I209" s="18"/>
      <c r="J209" s="18"/>
      <c r="K209" s="18"/>
      <c r="L209" s="18"/>
      <c r="M209" s="18"/>
      <c r="N209" s="18"/>
      <c r="O209" s="19" t="n">
        <f aca="false">O210+O211</f>
        <v>3002692.68</v>
      </c>
      <c r="P209" s="19" t="n">
        <f aca="false">P210</f>
        <v>0</v>
      </c>
      <c r="Q209" s="19" t="n">
        <f aca="false">Q210</f>
        <v>0</v>
      </c>
      <c r="R209" s="19" t="n">
        <f aca="false">R210</f>
        <v>0</v>
      </c>
      <c r="S209" s="19" t="n">
        <f aca="false">S210</f>
        <v>0</v>
      </c>
      <c r="T209" s="19" t="n">
        <f aca="false">T210</f>
        <v>0</v>
      </c>
      <c r="U209" s="19" t="n">
        <f aca="false">U210</f>
        <v>0</v>
      </c>
      <c r="V209" s="19" t="n">
        <f aca="false">V210+V211</f>
        <v>2582315.7</v>
      </c>
      <c r="W209" s="19" t="n">
        <f aca="false">W210+W211</f>
        <v>2582315.7</v>
      </c>
    </row>
    <row r="210" customFormat="false" ht="15.75" hidden="false" customHeight="false" outlineLevel="2" collapsed="false">
      <c r="A210" s="17" t="s">
        <v>38</v>
      </c>
      <c r="B210" s="18"/>
      <c r="C210" s="12" t="n">
        <v>821</v>
      </c>
      <c r="D210" s="18" t="s">
        <v>47</v>
      </c>
      <c r="E210" s="18" t="s">
        <v>145</v>
      </c>
      <c r="F210" s="22" t="s">
        <v>233</v>
      </c>
      <c r="G210" s="18" t="n">
        <v>244</v>
      </c>
      <c r="H210" s="18"/>
      <c r="I210" s="18"/>
      <c r="J210" s="18"/>
      <c r="K210" s="18"/>
      <c r="L210" s="18"/>
      <c r="M210" s="18"/>
      <c r="N210" s="18"/>
      <c r="O210" s="19" t="n">
        <v>2597692.68</v>
      </c>
      <c r="P210" s="21"/>
      <c r="Q210" s="21"/>
      <c r="R210" s="21"/>
      <c r="S210" s="21"/>
      <c r="T210" s="21"/>
      <c r="U210" s="21"/>
      <c r="V210" s="19" t="n">
        <v>2234015.7</v>
      </c>
      <c r="W210" s="19" t="n">
        <v>2234015.7</v>
      </c>
    </row>
    <row r="211" customFormat="false" ht="15.75" hidden="false" customHeight="false" outlineLevel="2" collapsed="false">
      <c r="A211" s="17" t="s">
        <v>110</v>
      </c>
      <c r="B211" s="18"/>
      <c r="C211" s="12" t="n">
        <v>821</v>
      </c>
      <c r="D211" s="22" t="s">
        <v>47</v>
      </c>
      <c r="E211" s="22" t="s">
        <v>145</v>
      </c>
      <c r="F211" s="22" t="s">
        <v>233</v>
      </c>
      <c r="G211" s="18" t="n">
        <v>247</v>
      </c>
      <c r="H211" s="18"/>
      <c r="I211" s="18"/>
      <c r="J211" s="18"/>
      <c r="K211" s="18"/>
      <c r="L211" s="18"/>
      <c r="M211" s="18"/>
      <c r="N211" s="18"/>
      <c r="O211" s="19" t="n">
        <v>405000</v>
      </c>
      <c r="P211" s="21"/>
      <c r="Q211" s="21"/>
      <c r="R211" s="21"/>
      <c r="S211" s="21"/>
      <c r="T211" s="21"/>
      <c r="U211" s="21"/>
      <c r="V211" s="19" t="n">
        <v>348300</v>
      </c>
      <c r="W211" s="19" t="n">
        <v>348300</v>
      </c>
    </row>
    <row r="212" customFormat="false" ht="47.25" hidden="false" customHeight="false" outlineLevel="3" collapsed="false">
      <c r="A212" s="17" t="s">
        <v>234</v>
      </c>
      <c r="B212" s="18" t="s">
        <v>18</v>
      </c>
      <c r="C212" s="12" t="n">
        <v>821</v>
      </c>
      <c r="D212" s="18" t="s">
        <v>47</v>
      </c>
      <c r="E212" s="18" t="s">
        <v>145</v>
      </c>
      <c r="F212" s="22" t="s">
        <v>235</v>
      </c>
      <c r="G212" s="18" t="s">
        <v>18</v>
      </c>
      <c r="H212" s="18" t="s">
        <v>18</v>
      </c>
      <c r="I212" s="18"/>
      <c r="J212" s="18"/>
      <c r="K212" s="18"/>
      <c r="L212" s="18"/>
      <c r="M212" s="18"/>
      <c r="N212" s="18"/>
      <c r="O212" s="19" t="n">
        <f aca="false">O213</f>
        <v>1436500.02</v>
      </c>
      <c r="P212" s="19" t="n">
        <f aca="false">P213</f>
        <v>0</v>
      </c>
      <c r="Q212" s="19" t="n">
        <f aca="false">Q213</f>
        <v>0</v>
      </c>
      <c r="R212" s="19" t="n">
        <f aca="false">R213</f>
        <v>0</v>
      </c>
      <c r="S212" s="19" t="n">
        <f aca="false">S213</f>
        <v>0</v>
      </c>
      <c r="T212" s="19" t="n">
        <f aca="false">T213</f>
        <v>0</v>
      </c>
      <c r="U212" s="19" t="n">
        <f aca="false">U213</f>
        <v>0</v>
      </c>
      <c r="V212" s="19" t="n">
        <f aca="false">V213</f>
        <v>1238400</v>
      </c>
      <c r="W212" s="19" t="n">
        <f aca="false">W213</f>
        <v>1238400</v>
      </c>
    </row>
    <row r="213" customFormat="false" ht="15.75" hidden="false" customHeight="false" outlineLevel="4" collapsed="false">
      <c r="A213" s="17" t="s">
        <v>38</v>
      </c>
      <c r="B213" s="18" t="s">
        <v>18</v>
      </c>
      <c r="C213" s="12" t="n">
        <v>821</v>
      </c>
      <c r="D213" s="18" t="s">
        <v>47</v>
      </c>
      <c r="E213" s="18" t="s">
        <v>145</v>
      </c>
      <c r="F213" s="22" t="s">
        <v>235</v>
      </c>
      <c r="G213" s="18" t="s">
        <v>39</v>
      </c>
      <c r="H213" s="18" t="s">
        <v>18</v>
      </c>
      <c r="I213" s="18"/>
      <c r="J213" s="18"/>
      <c r="K213" s="18"/>
      <c r="L213" s="18"/>
      <c r="M213" s="18"/>
      <c r="N213" s="18"/>
      <c r="O213" s="19" t="n">
        <v>1436500.02</v>
      </c>
      <c r="P213" s="21"/>
      <c r="Q213" s="21"/>
      <c r="R213" s="21"/>
      <c r="S213" s="21"/>
      <c r="T213" s="21"/>
      <c r="U213" s="21"/>
      <c r="V213" s="19" t="n">
        <v>1238400</v>
      </c>
      <c r="W213" s="19" t="n">
        <v>1238400</v>
      </c>
      <c r="X213" s="20" t="n">
        <f aca="false">O213-3499.98</f>
        <v>1433000.04</v>
      </c>
    </row>
    <row r="214" customFormat="false" ht="47.25" hidden="false" customHeight="false" outlineLevel="4" collapsed="false">
      <c r="A214" s="17" t="s">
        <v>236</v>
      </c>
      <c r="B214" s="18" t="s">
        <v>18</v>
      </c>
      <c r="C214" s="12" t="n">
        <v>821</v>
      </c>
      <c r="D214" s="18" t="s">
        <v>47</v>
      </c>
      <c r="E214" s="18" t="s">
        <v>145</v>
      </c>
      <c r="F214" s="22" t="s">
        <v>237</v>
      </c>
      <c r="G214" s="18" t="s">
        <v>18</v>
      </c>
      <c r="H214" s="18" t="s">
        <v>18</v>
      </c>
      <c r="I214" s="18"/>
      <c r="J214" s="18"/>
      <c r="K214" s="18"/>
      <c r="L214" s="18"/>
      <c r="M214" s="18"/>
      <c r="N214" s="18"/>
      <c r="O214" s="19" t="n">
        <f aca="false">O215</f>
        <v>686239.41</v>
      </c>
      <c r="P214" s="19" t="n">
        <f aca="false">P215</f>
        <v>0</v>
      </c>
      <c r="Q214" s="19" t="n">
        <f aca="false">Q215</f>
        <v>0</v>
      </c>
      <c r="R214" s="19" t="n">
        <f aca="false">R215</f>
        <v>0</v>
      </c>
      <c r="S214" s="19" t="n">
        <f aca="false">S215</f>
        <v>0</v>
      </c>
      <c r="T214" s="19" t="n">
        <f aca="false">T215</f>
        <v>0</v>
      </c>
      <c r="U214" s="19" t="n">
        <f aca="false">U215</f>
        <v>0</v>
      </c>
      <c r="V214" s="19" t="n">
        <f aca="false">V215</f>
        <v>1516813.06</v>
      </c>
      <c r="W214" s="19" t="n">
        <f aca="false">W215</f>
        <v>1516813.06</v>
      </c>
    </row>
    <row r="215" customFormat="false" ht="15.75" hidden="false" customHeight="false" outlineLevel="1" collapsed="false">
      <c r="A215" s="17" t="s">
        <v>38</v>
      </c>
      <c r="B215" s="18" t="s">
        <v>18</v>
      </c>
      <c r="C215" s="12" t="n">
        <v>821</v>
      </c>
      <c r="D215" s="18" t="s">
        <v>47</v>
      </c>
      <c r="E215" s="18" t="s">
        <v>145</v>
      </c>
      <c r="F215" s="22" t="s">
        <v>237</v>
      </c>
      <c r="G215" s="18" t="n">
        <v>244</v>
      </c>
      <c r="H215" s="18" t="s">
        <v>18</v>
      </c>
      <c r="I215" s="18"/>
      <c r="J215" s="18"/>
      <c r="K215" s="18"/>
      <c r="L215" s="18"/>
      <c r="M215" s="18"/>
      <c r="N215" s="18"/>
      <c r="O215" s="19" t="n">
        <v>686239.41</v>
      </c>
      <c r="P215" s="21"/>
      <c r="Q215" s="21"/>
      <c r="R215" s="21"/>
      <c r="S215" s="21"/>
      <c r="T215" s="21"/>
      <c r="U215" s="21"/>
      <c r="V215" s="19" t="n">
        <v>1516813.06</v>
      </c>
      <c r="W215" s="19" t="n">
        <v>1516813.06</v>
      </c>
      <c r="X215" s="20" t="n">
        <f aca="false">O215-1077496.71</f>
        <v>-391257.3</v>
      </c>
    </row>
    <row r="216" customFormat="false" ht="47.25" hidden="false" customHeight="false" outlineLevel="1" collapsed="false">
      <c r="A216" s="17" t="s">
        <v>238</v>
      </c>
      <c r="B216" s="18"/>
      <c r="C216" s="12" t="n">
        <v>821</v>
      </c>
      <c r="D216" s="18" t="s">
        <v>47</v>
      </c>
      <c r="E216" s="18" t="s">
        <v>145</v>
      </c>
      <c r="F216" s="22" t="s">
        <v>239</v>
      </c>
      <c r="G216" s="18" t="s">
        <v>18</v>
      </c>
      <c r="H216" s="18"/>
      <c r="I216" s="18"/>
      <c r="J216" s="18"/>
      <c r="K216" s="18"/>
      <c r="L216" s="18"/>
      <c r="M216" s="18"/>
      <c r="N216" s="18"/>
      <c r="O216" s="19" t="n">
        <f aca="false">O217</f>
        <v>645000</v>
      </c>
      <c r="P216" s="21"/>
      <c r="Q216" s="21"/>
      <c r="R216" s="21"/>
      <c r="S216" s="21"/>
      <c r="T216" s="21"/>
      <c r="U216" s="21"/>
      <c r="V216" s="19"/>
      <c r="W216" s="19"/>
    </row>
    <row r="217" customFormat="false" ht="15.75" hidden="false" customHeight="false" outlineLevel="1" collapsed="false">
      <c r="A217" s="17" t="s">
        <v>38</v>
      </c>
      <c r="B217" s="18"/>
      <c r="C217" s="12" t="n">
        <v>821</v>
      </c>
      <c r="D217" s="18" t="s">
        <v>47</v>
      </c>
      <c r="E217" s="18" t="s">
        <v>145</v>
      </c>
      <c r="F217" s="22" t="s">
        <v>239</v>
      </c>
      <c r="G217" s="18" t="n">
        <v>244</v>
      </c>
      <c r="H217" s="18"/>
      <c r="I217" s="18"/>
      <c r="J217" s="18"/>
      <c r="K217" s="18"/>
      <c r="L217" s="18"/>
      <c r="M217" s="18"/>
      <c r="N217" s="18"/>
      <c r="O217" s="19" t="n">
        <v>645000</v>
      </c>
      <c r="P217" s="21"/>
      <c r="Q217" s="21"/>
      <c r="R217" s="21"/>
      <c r="S217" s="21"/>
      <c r="T217" s="21"/>
      <c r="U217" s="21"/>
      <c r="V217" s="19"/>
      <c r="W217" s="19"/>
    </row>
    <row r="218" customFormat="false" ht="51" hidden="false" customHeight="true" outlineLevel="2" collapsed="false">
      <c r="A218" s="17" t="s">
        <v>240</v>
      </c>
      <c r="B218" s="18" t="s">
        <v>18</v>
      </c>
      <c r="C218" s="12" t="n">
        <v>821</v>
      </c>
      <c r="D218" s="18" t="s">
        <v>47</v>
      </c>
      <c r="E218" s="18" t="s">
        <v>145</v>
      </c>
      <c r="F218" s="22" t="s">
        <v>241</v>
      </c>
      <c r="G218" s="18" t="s">
        <v>18</v>
      </c>
      <c r="H218" s="18" t="s">
        <v>18</v>
      </c>
      <c r="I218" s="18"/>
      <c r="J218" s="18"/>
      <c r="K218" s="18"/>
      <c r="L218" s="18"/>
      <c r="M218" s="18"/>
      <c r="N218" s="18"/>
      <c r="O218" s="19" t="n">
        <f aca="false">O219</f>
        <v>730461.24</v>
      </c>
      <c r="P218" s="19" t="n">
        <f aca="false">P219</f>
        <v>0</v>
      </c>
      <c r="Q218" s="19" t="n">
        <f aca="false">Q219</f>
        <v>0</v>
      </c>
      <c r="R218" s="19" t="n">
        <f aca="false">R219</f>
        <v>0</v>
      </c>
      <c r="S218" s="19" t="n">
        <f aca="false">S219</f>
        <v>0</v>
      </c>
      <c r="T218" s="19" t="n">
        <f aca="false">T219</f>
        <v>0</v>
      </c>
      <c r="U218" s="19" t="n">
        <f aca="false">U219</f>
        <v>0</v>
      </c>
      <c r="V218" s="19" t="n">
        <f aca="false">V219</f>
        <v>628196.65</v>
      </c>
      <c r="W218" s="19" t="n">
        <f aca="false">W219</f>
        <v>628196.65</v>
      </c>
    </row>
    <row r="219" customFormat="false" ht="15.75" hidden="false" customHeight="false" outlineLevel="3" collapsed="false">
      <c r="A219" s="17" t="s">
        <v>38</v>
      </c>
      <c r="B219" s="18" t="s">
        <v>18</v>
      </c>
      <c r="C219" s="12" t="n">
        <v>821</v>
      </c>
      <c r="D219" s="18" t="s">
        <v>47</v>
      </c>
      <c r="E219" s="18" t="s">
        <v>145</v>
      </c>
      <c r="F219" s="22" t="s">
        <v>241</v>
      </c>
      <c r="G219" s="18" t="n">
        <v>244</v>
      </c>
      <c r="H219" s="18" t="s">
        <v>18</v>
      </c>
      <c r="I219" s="18"/>
      <c r="J219" s="18"/>
      <c r="K219" s="18"/>
      <c r="L219" s="18"/>
      <c r="M219" s="18"/>
      <c r="N219" s="18"/>
      <c r="O219" s="19" t="n">
        <v>730461.24</v>
      </c>
      <c r="P219" s="21"/>
      <c r="Q219" s="21"/>
      <c r="R219" s="21"/>
      <c r="S219" s="21"/>
      <c r="T219" s="21"/>
      <c r="U219" s="21"/>
      <c r="V219" s="19" t="n">
        <v>628196.65</v>
      </c>
      <c r="W219" s="19" t="n">
        <v>628196.65</v>
      </c>
      <c r="X219" s="20"/>
    </row>
    <row r="220" customFormat="false" ht="30" hidden="false" customHeight="false" outlineLevel="3" collapsed="false">
      <c r="A220" s="40" t="s">
        <v>242</v>
      </c>
      <c r="B220" s="31"/>
      <c r="C220" s="12" t="n">
        <v>821</v>
      </c>
      <c r="D220" s="18" t="s">
        <v>47</v>
      </c>
      <c r="E220" s="18" t="s">
        <v>145</v>
      </c>
      <c r="F220" s="22" t="s">
        <v>243</v>
      </c>
      <c r="G220" s="18" t="s">
        <v>18</v>
      </c>
      <c r="H220" s="18"/>
      <c r="I220" s="18"/>
      <c r="J220" s="18"/>
      <c r="K220" s="18"/>
      <c r="L220" s="18"/>
      <c r="M220" s="18"/>
      <c r="N220" s="18"/>
      <c r="O220" s="19" t="n">
        <f aca="false">O221</f>
        <v>720000</v>
      </c>
      <c r="P220" s="21"/>
      <c r="Q220" s="21"/>
      <c r="R220" s="21"/>
      <c r="S220" s="21"/>
      <c r="T220" s="21"/>
      <c r="U220" s="21"/>
      <c r="V220" s="19" t="n">
        <f aca="false">V221</f>
        <v>619200</v>
      </c>
      <c r="W220" s="19" t="n">
        <f aca="false">W221</f>
        <v>619200</v>
      </c>
    </row>
    <row r="221" customFormat="false" ht="15.75" hidden="false" customHeight="false" outlineLevel="3" collapsed="false">
      <c r="A221" s="17" t="s">
        <v>38</v>
      </c>
      <c r="B221" s="18"/>
      <c r="C221" s="12" t="n">
        <v>821</v>
      </c>
      <c r="D221" s="18" t="s">
        <v>47</v>
      </c>
      <c r="E221" s="18" t="s">
        <v>145</v>
      </c>
      <c r="F221" s="22" t="s">
        <v>243</v>
      </c>
      <c r="G221" s="18" t="n">
        <v>244</v>
      </c>
      <c r="H221" s="18"/>
      <c r="I221" s="18"/>
      <c r="J221" s="18"/>
      <c r="K221" s="18"/>
      <c r="L221" s="18"/>
      <c r="M221" s="18"/>
      <c r="N221" s="18"/>
      <c r="O221" s="19" t="n">
        <v>720000</v>
      </c>
      <c r="P221" s="21"/>
      <c r="Q221" s="21"/>
      <c r="R221" s="21"/>
      <c r="S221" s="21"/>
      <c r="T221" s="21"/>
      <c r="U221" s="21"/>
      <c r="V221" s="19" t="n">
        <v>619200</v>
      </c>
      <c r="W221" s="19" t="n">
        <v>619200</v>
      </c>
    </row>
    <row r="222" customFormat="false" ht="31.5" hidden="false" customHeight="false" outlineLevel="3" collapsed="false">
      <c r="A222" s="17" t="s">
        <v>207</v>
      </c>
      <c r="B222" s="18"/>
      <c r="C222" s="12" t="n">
        <v>821</v>
      </c>
      <c r="D222" s="18" t="s">
        <v>47</v>
      </c>
      <c r="E222" s="18" t="s">
        <v>145</v>
      </c>
      <c r="F222" s="22" t="s">
        <v>244</v>
      </c>
      <c r="G222" s="18" t="s">
        <v>18</v>
      </c>
      <c r="H222" s="18"/>
      <c r="I222" s="18"/>
      <c r="J222" s="18"/>
      <c r="K222" s="18"/>
      <c r="L222" s="18"/>
      <c r="M222" s="18"/>
      <c r="N222" s="18"/>
      <c r="O222" s="19" t="n">
        <f aca="false">O223</f>
        <v>100000</v>
      </c>
      <c r="P222" s="21"/>
      <c r="Q222" s="21"/>
      <c r="R222" s="21"/>
      <c r="S222" s="21"/>
      <c r="T222" s="21"/>
      <c r="U222" s="21"/>
      <c r="V222" s="19"/>
      <c r="W222" s="19"/>
    </row>
    <row r="223" customFormat="false" ht="15.75" hidden="false" customHeight="false" outlineLevel="3" collapsed="false">
      <c r="A223" s="17" t="s">
        <v>38</v>
      </c>
      <c r="B223" s="18"/>
      <c r="C223" s="12" t="n">
        <v>821</v>
      </c>
      <c r="D223" s="18" t="s">
        <v>47</v>
      </c>
      <c r="E223" s="18" t="s">
        <v>145</v>
      </c>
      <c r="F223" s="22" t="s">
        <v>244</v>
      </c>
      <c r="G223" s="18" t="n">
        <v>244</v>
      </c>
      <c r="H223" s="18"/>
      <c r="I223" s="18"/>
      <c r="J223" s="18"/>
      <c r="K223" s="18"/>
      <c r="L223" s="18"/>
      <c r="M223" s="18"/>
      <c r="N223" s="18"/>
      <c r="O223" s="19" t="n">
        <v>100000</v>
      </c>
      <c r="P223" s="21"/>
      <c r="Q223" s="21"/>
      <c r="R223" s="21"/>
      <c r="S223" s="21"/>
      <c r="T223" s="21"/>
      <c r="U223" s="21"/>
      <c r="V223" s="19"/>
      <c r="W223" s="19"/>
    </row>
    <row r="224" customFormat="false" ht="63" hidden="false" customHeight="false" outlineLevel="2" collapsed="false">
      <c r="A224" s="17" t="s">
        <v>245</v>
      </c>
      <c r="B224" s="18" t="s">
        <v>18</v>
      </c>
      <c r="C224" s="12" t="n">
        <v>821</v>
      </c>
      <c r="D224" s="18" t="s">
        <v>47</v>
      </c>
      <c r="E224" s="18" t="s">
        <v>145</v>
      </c>
      <c r="F224" s="22" t="s">
        <v>246</v>
      </c>
      <c r="G224" s="18" t="s">
        <v>18</v>
      </c>
      <c r="H224" s="18" t="s">
        <v>18</v>
      </c>
      <c r="I224" s="18"/>
      <c r="J224" s="18"/>
      <c r="K224" s="18"/>
      <c r="L224" s="18"/>
      <c r="M224" s="18"/>
      <c r="N224" s="18"/>
      <c r="O224" s="19" t="n">
        <f aca="false">O225+O229+O227</f>
        <v>8821766.23</v>
      </c>
      <c r="P224" s="19" t="n">
        <f aca="false">P225</f>
        <v>0</v>
      </c>
      <c r="Q224" s="19" t="n">
        <f aca="false">Q225</f>
        <v>0</v>
      </c>
      <c r="R224" s="19" t="n">
        <f aca="false">R225</f>
        <v>0</v>
      </c>
      <c r="S224" s="19" t="n">
        <f aca="false">S225</f>
        <v>0</v>
      </c>
      <c r="T224" s="19" t="n">
        <f aca="false">T225</f>
        <v>0</v>
      </c>
      <c r="U224" s="19" t="n">
        <f aca="false">U225</f>
        <v>0</v>
      </c>
      <c r="V224" s="19" t="n">
        <f aca="false">V225+V229</f>
        <v>3056815.34</v>
      </c>
      <c r="W224" s="19" t="n">
        <f aca="false">W225+W229</f>
        <v>3056815.34</v>
      </c>
    </row>
    <row r="225" customFormat="false" ht="36" hidden="false" customHeight="true" outlineLevel="3" collapsed="false">
      <c r="A225" s="17" t="s">
        <v>247</v>
      </c>
      <c r="B225" s="18" t="s">
        <v>18</v>
      </c>
      <c r="C225" s="12" t="n">
        <v>821</v>
      </c>
      <c r="D225" s="18" t="s">
        <v>47</v>
      </c>
      <c r="E225" s="18" t="s">
        <v>145</v>
      </c>
      <c r="F225" s="22" t="s">
        <v>248</v>
      </c>
      <c r="G225" s="18" t="s">
        <v>18</v>
      </c>
      <c r="H225" s="18" t="s">
        <v>18</v>
      </c>
      <c r="I225" s="18"/>
      <c r="J225" s="18"/>
      <c r="K225" s="18"/>
      <c r="L225" s="18"/>
      <c r="M225" s="18"/>
      <c r="N225" s="18"/>
      <c r="O225" s="19" t="n">
        <f aca="false">O226</f>
        <v>2054436.44</v>
      </c>
      <c r="P225" s="19" t="n">
        <f aca="false">P226</f>
        <v>0</v>
      </c>
      <c r="Q225" s="19" t="n">
        <f aca="false">Q226</f>
        <v>0</v>
      </c>
      <c r="R225" s="19" t="n">
        <f aca="false">R226</f>
        <v>0</v>
      </c>
      <c r="S225" s="19" t="n">
        <f aca="false">S226</f>
        <v>0</v>
      </c>
      <c r="T225" s="19" t="n">
        <f aca="false">T226</f>
        <v>0</v>
      </c>
      <c r="U225" s="19" t="n">
        <f aca="false">U226</f>
        <v>0</v>
      </c>
      <c r="V225" s="19" t="n">
        <f aca="false">V226</f>
        <v>1336815.34</v>
      </c>
      <c r="W225" s="19" t="n">
        <f aca="false">W226</f>
        <v>1336815.34</v>
      </c>
    </row>
    <row r="226" customFormat="false" ht="15.75" hidden="false" customHeight="false" outlineLevel="4" collapsed="false">
      <c r="A226" s="17" t="s">
        <v>38</v>
      </c>
      <c r="B226" s="18" t="s">
        <v>18</v>
      </c>
      <c r="C226" s="12" t="n">
        <v>821</v>
      </c>
      <c r="D226" s="18" t="s">
        <v>47</v>
      </c>
      <c r="E226" s="18" t="s">
        <v>145</v>
      </c>
      <c r="F226" s="22" t="s">
        <v>248</v>
      </c>
      <c r="G226" s="18" t="n">
        <v>244</v>
      </c>
      <c r="H226" s="18" t="s">
        <v>18</v>
      </c>
      <c r="I226" s="18"/>
      <c r="J226" s="18"/>
      <c r="K226" s="18"/>
      <c r="L226" s="18"/>
      <c r="M226" s="18"/>
      <c r="N226" s="18"/>
      <c r="O226" s="19" t="n">
        <v>2054436.44</v>
      </c>
      <c r="P226" s="21"/>
      <c r="Q226" s="21"/>
      <c r="R226" s="21"/>
      <c r="S226" s="21"/>
      <c r="T226" s="21"/>
      <c r="U226" s="21"/>
      <c r="V226" s="19" t="n">
        <v>1336815.34</v>
      </c>
      <c r="W226" s="19" t="n">
        <v>1336815.34</v>
      </c>
      <c r="X226" s="20"/>
    </row>
    <row r="227" customFormat="false" ht="64.5" hidden="false" customHeight="true" outlineLevel="4" collapsed="false">
      <c r="A227" s="17" t="s">
        <v>249</v>
      </c>
      <c r="B227" s="18"/>
      <c r="C227" s="12" t="n">
        <v>821</v>
      </c>
      <c r="D227" s="18" t="s">
        <v>47</v>
      </c>
      <c r="E227" s="18" t="s">
        <v>145</v>
      </c>
      <c r="F227" s="22" t="s">
        <v>250</v>
      </c>
      <c r="G227" s="18" t="s">
        <v>18</v>
      </c>
      <c r="H227" s="18"/>
      <c r="I227" s="18"/>
      <c r="J227" s="18"/>
      <c r="K227" s="18"/>
      <c r="L227" s="18"/>
      <c r="M227" s="18"/>
      <c r="N227" s="18"/>
      <c r="O227" s="19" t="n">
        <f aca="false">O228</f>
        <v>1134192.59</v>
      </c>
      <c r="P227" s="21"/>
      <c r="Q227" s="21"/>
      <c r="R227" s="21"/>
      <c r="S227" s="21"/>
      <c r="T227" s="21"/>
      <c r="U227" s="21"/>
      <c r="V227" s="19"/>
      <c r="W227" s="19"/>
      <c r="X227" s="20"/>
    </row>
    <row r="228" customFormat="false" ht="15.75" hidden="false" customHeight="false" outlineLevel="4" collapsed="false">
      <c r="A228" s="17" t="s">
        <v>38</v>
      </c>
      <c r="B228" s="18"/>
      <c r="C228" s="12" t="n">
        <v>821</v>
      </c>
      <c r="D228" s="18" t="s">
        <v>47</v>
      </c>
      <c r="E228" s="18" t="s">
        <v>145</v>
      </c>
      <c r="F228" s="22" t="s">
        <v>250</v>
      </c>
      <c r="G228" s="18" t="n">
        <v>244</v>
      </c>
      <c r="H228" s="18"/>
      <c r="I228" s="18"/>
      <c r="J228" s="18"/>
      <c r="K228" s="18"/>
      <c r="L228" s="18"/>
      <c r="M228" s="18"/>
      <c r="N228" s="18"/>
      <c r="O228" s="19" t="n">
        <v>1134192.59</v>
      </c>
      <c r="P228" s="21"/>
      <c r="Q228" s="21"/>
      <c r="R228" s="21"/>
      <c r="S228" s="21"/>
      <c r="T228" s="21"/>
      <c r="U228" s="21"/>
      <c r="V228" s="19"/>
      <c r="W228" s="19"/>
      <c r="X228" s="20"/>
    </row>
    <row r="229" customFormat="false" ht="31.5" hidden="false" customHeight="false" outlineLevel="4" collapsed="false">
      <c r="A229" s="17" t="s">
        <v>251</v>
      </c>
      <c r="B229" s="18"/>
      <c r="C229" s="12" t="n">
        <v>821</v>
      </c>
      <c r="D229" s="18" t="s">
        <v>47</v>
      </c>
      <c r="E229" s="18" t="s">
        <v>145</v>
      </c>
      <c r="F229" s="22" t="s">
        <v>252</v>
      </c>
      <c r="G229" s="18" t="s">
        <v>18</v>
      </c>
      <c r="H229" s="18"/>
      <c r="I229" s="18"/>
      <c r="J229" s="18"/>
      <c r="K229" s="18"/>
      <c r="L229" s="18"/>
      <c r="M229" s="18"/>
      <c r="N229" s="18"/>
      <c r="O229" s="19" t="n">
        <f aca="false">O230</f>
        <v>5633137.2</v>
      </c>
      <c r="P229" s="21"/>
      <c r="Q229" s="21"/>
      <c r="R229" s="21"/>
      <c r="S229" s="21"/>
      <c r="T229" s="21"/>
      <c r="U229" s="21"/>
      <c r="V229" s="19" t="n">
        <f aca="false">V230</f>
        <v>1720000</v>
      </c>
      <c r="W229" s="19" t="n">
        <f aca="false">W230</f>
        <v>1720000</v>
      </c>
    </row>
    <row r="230" customFormat="false" ht="15.75" hidden="false" customHeight="false" outlineLevel="4" collapsed="false">
      <c r="A230" s="17" t="s">
        <v>38</v>
      </c>
      <c r="B230" s="18"/>
      <c r="C230" s="12" t="n">
        <v>821</v>
      </c>
      <c r="D230" s="18" t="s">
        <v>47</v>
      </c>
      <c r="E230" s="18" t="s">
        <v>145</v>
      </c>
      <c r="F230" s="22" t="s">
        <v>252</v>
      </c>
      <c r="G230" s="18" t="n">
        <v>244</v>
      </c>
      <c r="H230" s="18"/>
      <c r="I230" s="18"/>
      <c r="J230" s="18"/>
      <c r="K230" s="18"/>
      <c r="L230" s="18"/>
      <c r="M230" s="18"/>
      <c r="N230" s="18"/>
      <c r="O230" s="19" t="n">
        <v>5633137.2</v>
      </c>
      <c r="P230" s="21"/>
      <c r="Q230" s="21"/>
      <c r="R230" s="21"/>
      <c r="S230" s="21"/>
      <c r="T230" s="21"/>
      <c r="U230" s="21"/>
      <c r="V230" s="19" t="n">
        <v>1720000</v>
      </c>
      <c r="W230" s="19" t="n">
        <v>1720000</v>
      </c>
      <c r="X230" s="20"/>
    </row>
    <row r="231" customFormat="false" ht="15.75" hidden="false" customHeight="false" outlineLevel="4" collapsed="false">
      <c r="A231" s="15" t="s">
        <v>253</v>
      </c>
      <c r="B231" s="18"/>
      <c r="C231" s="41" t="n">
        <v>821</v>
      </c>
      <c r="D231" s="42" t="s">
        <v>254</v>
      </c>
      <c r="E231" s="42" t="s">
        <v>16</v>
      </c>
      <c r="F231" s="42" t="s">
        <v>17</v>
      </c>
      <c r="G231" s="42" t="s">
        <v>18</v>
      </c>
      <c r="H231" s="42"/>
      <c r="I231" s="42"/>
      <c r="J231" s="42"/>
      <c r="K231" s="42"/>
      <c r="L231" s="42"/>
      <c r="M231" s="42"/>
      <c r="N231" s="42"/>
      <c r="O231" s="36" t="n">
        <f aca="false">O232</f>
        <v>2028917</v>
      </c>
      <c r="P231" s="36" t="e">
        <f aca="false">P232</f>
        <v>#REF!</v>
      </c>
      <c r="Q231" s="36" t="e">
        <f aca="false">Q232</f>
        <v>#REF!</v>
      </c>
      <c r="R231" s="36" t="e">
        <f aca="false">R232</f>
        <v>#REF!</v>
      </c>
      <c r="S231" s="36" t="e">
        <f aca="false">S232</f>
        <v>#REF!</v>
      </c>
      <c r="T231" s="36" t="e">
        <f aca="false">T232</f>
        <v>#REF!</v>
      </c>
      <c r="U231" s="36" t="e">
        <f aca="false">U232</f>
        <v>#REF!</v>
      </c>
      <c r="V231" s="36" t="n">
        <f aca="false">V232</f>
        <v>2124542</v>
      </c>
      <c r="W231" s="36" t="n">
        <f aca="false">W232</f>
        <v>2203220</v>
      </c>
    </row>
    <row r="232" customFormat="false" ht="31.5" hidden="false" customHeight="false" outlineLevel="4" collapsed="false">
      <c r="A232" s="17" t="s">
        <v>255</v>
      </c>
      <c r="B232" s="18" t="s">
        <v>18</v>
      </c>
      <c r="C232" s="18" t="n">
        <v>821</v>
      </c>
      <c r="D232" s="18" t="s">
        <v>254</v>
      </c>
      <c r="E232" s="18" t="s">
        <v>174</v>
      </c>
      <c r="F232" s="22" t="s">
        <v>256</v>
      </c>
      <c r="G232" s="18" t="s">
        <v>18</v>
      </c>
      <c r="H232" s="18" t="s">
        <v>18</v>
      </c>
      <c r="I232" s="18"/>
      <c r="J232" s="18"/>
      <c r="K232" s="18"/>
      <c r="L232" s="18"/>
      <c r="M232" s="18"/>
      <c r="N232" s="18"/>
      <c r="O232" s="19" t="n">
        <f aca="false">O233</f>
        <v>2028917</v>
      </c>
      <c r="P232" s="19" t="e">
        <f aca="false">P233</f>
        <v>#REF!</v>
      </c>
      <c r="Q232" s="19" t="e">
        <f aca="false">Q233</f>
        <v>#REF!</v>
      </c>
      <c r="R232" s="19" t="e">
        <f aca="false">R233</f>
        <v>#REF!</v>
      </c>
      <c r="S232" s="19" t="e">
        <f aca="false">S233</f>
        <v>#REF!</v>
      </c>
      <c r="T232" s="19" t="e">
        <f aca="false">T233</f>
        <v>#REF!</v>
      </c>
      <c r="U232" s="19" t="e">
        <f aca="false">U233</f>
        <v>#REF!</v>
      </c>
      <c r="V232" s="19" t="n">
        <f aca="false">V233</f>
        <v>2124542</v>
      </c>
      <c r="W232" s="19" t="n">
        <f aca="false">W233</f>
        <v>2203220</v>
      </c>
    </row>
    <row r="233" customFormat="false" ht="78.75" hidden="false" customHeight="false" outlineLevel="4" collapsed="false">
      <c r="A233" s="17" t="s">
        <v>257</v>
      </c>
      <c r="B233" s="18" t="s">
        <v>18</v>
      </c>
      <c r="C233" s="18" t="n">
        <v>821</v>
      </c>
      <c r="D233" s="18" t="s">
        <v>254</v>
      </c>
      <c r="E233" s="18" t="s">
        <v>174</v>
      </c>
      <c r="F233" s="22" t="s">
        <v>258</v>
      </c>
      <c r="G233" s="18" t="s">
        <v>18</v>
      </c>
      <c r="H233" s="18" t="s">
        <v>18</v>
      </c>
      <c r="I233" s="18"/>
      <c r="J233" s="18"/>
      <c r="K233" s="18"/>
      <c r="L233" s="18"/>
      <c r="M233" s="18"/>
      <c r="N233" s="18"/>
      <c r="O233" s="19" t="n">
        <f aca="false">O234+O235+O236+O237</f>
        <v>2028917</v>
      </c>
      <c r="P233" s="19" t="e">
        <f aca="false">P234+#REF!+P235+P236</f>
        <v>#REF!</v>
      </c>
      <c r="Q233" s="19" t="e">
        <f aca="false">Q234+#REF!+Q235+Q236</f>
        <v>#REF!</v>
      </c>
      <c r="R233" s="19" t="e">
        <f aca="false">R234+#REF!+R235+R236</f>
        <v>#REF!</v>
      </c>
      <c r="S233" s="19" t="e">
        <f aca="false">S234+#REF!+S235+S236</f>
        <v>#REF!</v>
      </c>
      <c r="T233" s="19" t="e">
        <f aca="false">T234+#REF!+T235+T236</f>
        <v>#REF!</v>
      </c>
      <c r="U233" s="19" t="e">
        <f aca="false">U234+#REF!+U235+U236</f>
        <v>#REF!</v>
      </c>
      <c r="V233" s="19" t="n">
        <f aca="false">V234+V235+V236+V237</f>
        <v>2124542</v>
      </c>
      <c r="W233" s="19" t="n">
        <f aca="false">W234+W235+W236+W237</f>
        <v>2203220</v>
      </c>
    </row>
    <row r="234" customFormat="false" ht="31.5" hidden="false" customHeight="false" outlineLevel="4" collapsed="false">
      <c r="A234" s="17" t="s">
        <v>26</v>
      </c>
      <c r="B234" s="18" t="s">
        <v>18</v>
      </c>
      <c r="C234" s="18" t="n">
        <v>821</v>
      </c>
      <c r="D234" s="18" t="s">
        <v>254</v>
      </c>
      <c r="E234" s="18" t="s">
        <v>174</v>
      </c>
      <c r="F234" s="22" t="s">
        <v>258</v>
      </c>
      <c r="G234" s="18" t="s">
        <v>27</v>
      </c>
      <c r="H234" s="18" t="s">
        <v>18</v>
      </c>
      <c r="I234" s="18"/>
      <c r="J234" s="18"/>
      <c r="K234" s="18"/>
      <c r="L234" s="18"/>
      <c r="M234" s="18"/>
      <c r="N234" s="18"/>
      <c r="O234" s="19" t="n">
        <v>1311450</v>
      </c>
      <c r="P234" s="21"/>
      <c r="Q234" s="21"/>
      <c r="R234" s="21"/>
      <c r="S234" s="21"/>
      <c r="T234" s="21"/>
      <c r="U234" s="21"/>
      <c r="V234" s="19" t="n">
        <v>1377100</v>
      </c>
      <c r="W234" s="19" t="n">
        <v>1445900</v>
      </c>
    </row>
    <row r="235" customFormat="false" ht="63" hidden="false" customHeight="false" outlineLevel="4" collapsed="false">
      <c r="A235" s="17" t="s">
        <v>28</v>
      </c>
      <c r="B235" s="18" t="s">
        <v>18</v>
      </c>
      <c r="C235" s="18" t="n">
        <v>821</v>
      </c>
      <c r="D235" s="18" t="s">
        <v>254</v>
      </c>
      <c r="E235" s="18" t="s">
        <v>174</v>
      </c>
      <c r="F235" s="22" t="s">
        <v>258</v>
      </c>
      <c r="G235" s="18" t="s">
        <v>29</v>
      </c>
      <c r="H235" s="18" t="s">
        <v>18</v>
      </c>
      <c r="I235" s="18"/>
      <c r="J235" s="18"/>
      <c r="K235" s="18"/>
      <c r="L235" s="18"/>
      <c r="M235" s="18"/>
      <c r="N235" s="18"/>
      <c r="O235" s="19" t="n">
        <v>393642</v>
      </c>
      <c r="P235" s="21"/>
      <c r="Q235" s="21"/>
      <c r="R235" s="21"/>
      <c r="S235" s="21"/>
      <c r="T235" s="21"/>
      <c r="U235" s="21"/>
      <c r="V235" s="19" t="n">
        <v>413470</v>
      </c>
      <c r="W235" s="19" t="n">
        <v>434250</v>
      </c>
    </row>
    <row r="236" customFormat="false" ht="15.75" hidden="false" customHeight="false" outlineLevel="4" collapsed="false">
      <c r="A236" s="17" t="s">
        <v>38</v>
      </c>
      <c r="B236" s="18" t="s">
        <v>18</v>
      </c>
      <c r="C236" s="18" t="n">
        <v>821</v>
      </c>
      <c r="D236" s="18" t="s">
        <v>254</v>
      </c>
      <c r="E236" s="18" t="s">
        <v>174</v>
      </c>
      <c r="F236" s="22" t="s">
        <v>258</v>
      </c>
      <c r="G236" s="18" t="s">
        <v>39</v>
      </c>
      <c r="H236" s="18" t="s">
        <v>18</v>
      </c>
      <c r="I236" s="18"/>
      <c r="J236" s="18"/>
      <c r="K236" s="18"/>
      <c r="L236" s="18"/>
      <c r="M236" s="18"/>
      <c r="N236" s="18"/>
      <c r="O236" s="19" t="n">
        <v>234825</v>
      </c>
      <c r="P236" s="21"/>
      <c r="Q236" s="21"/>
      <c r="R236" s="21"/>
      <c r="S236" s="21"/>
      <c r="T236" s="21"/>
      <c r="U236" s="21"/>
      <c r="V236" s="19" t="n">
        <v>240522</v>
      </c>
      <c r="W236" s="19" t="n">
        <v>224940</v>
      </c>
    </row>
    <row r="237" customFormat="false" ht="15.75" hidden="false" customHeight="false" outlineLevel="4" collapsed="false">
      <c r="A237" s="17" t="s">
        <v>110</v>
      </c>
      <c r="B237" s="18"/>
      <c r="C237" s="18" t="n">
        <v>821</v>
      </c>
      <c r="D237" s="22" t="s">
        <v>254</v>
      </c>
      <c r="E237" s="22" t="s">
        <v>174</v>
      </c>
      <c r="F237" s="22" t="s">
        <v>258</v>
      </c>
      <c r="G237" s="18" t="n">
        <v>247</v>
      </c>
      <c r="H237" s="18"/>
      <c r="I237" s="18"/>
      <c r="J237" s="18"/>
      <c r="K237" s="18"/>
      <c r="L237" s="18"/>
      <c r="M237" s="18"/>
      <c r="N237" s="18"/>
      <c r="O237" s="19" t="n">
        <v>89000</v>
      </c>
      <c r="P237" s="21"/>
      <c r="Q237" s="21"/>
      <c r="R237" s="21"/>
      <c r="S237" s="21"/>
      <c r="T237" s="21"/>
      <c r="U237" s="21"/>
      <c r="V237" s="19" t="n">
        <v>93450</v>
      </c>
      <c r="W237" s="19" t="n">
        <v>98130</v>
      </c>
    </row>
    <row r="238" customFormat="false" ht="15.75" hidden="false" customHeight="false" outlineLevel="4" collapsed="false">
      <c r="A238" s="15" t="s">
        <v>259</v>
      </c>
      <c r="B238" s="13" t="s">
        <v>18</v>
      </c>
      <c r="C238" s="12" t="n">
        <v>821</v>
      </c>
      <c r="D238" s="13" t="s">
        <v>150</v>
      </c>
      <c r="E238" s="13" t="s">
        <v>16</v>
      </c>
      <c r="F238" s="13" t="s">
        <v>17</v>
      </c>
      <c r="G238" s="13" t="s">
        <v>18</v>
      </c>
      <c r="H238" s="13" t="s">
        <v>18</v>
      </c>
      <c r="I238" s="13"/>
      <c r="J238" s="13"/>
      <c r="K238" s="13"/>
      <c r="L238" s="13"/>
      <c r="M238" s="13"/>
      <c r="N238" s="13"/>
      <c r="O238" s="16" t="n">
        <f aca="false">O239+O243+O255</f>
        <v>26776786.56</v>
      </c>
      <c r="P238" s="16" t="e">
        <f aca="false">P239+P243+P255</f>
        <v>#REF!</v>
      </c>
      <c r="Q238" s="16" t="e">
        <f aca="false">Q239+Q243+Q255</f>
        <v>#REF!</v>
      </c>
      <c r="R238" s="16" t="e">
        <f aca="false">R239+R243+R255</f>
        <v>#REF!</v>
      </c>
      <c r="S238" s="16" t="e">
        <f aca="false">S239+S243+S255</f>
        <v>#REF!</v>
      </c>
      <c r="T238" s="16" t="e">
        <f aca="false">T239+T243+T255</f>
        <v>#REF!</v>
      </c>
      <c r="U238" s="16" t="e">
        <f aca="false">U239+U243+U255</f>
        <v>#REF!</v>
      </c>
      <c r="V238" s="16" t="n">
        <f aca="false">V239+V243+V255</f>
        <v>40593879.37</v>
      </c>
      <c r="W238" s="16" t="n">
        <f aca="false">W239+W243+W255</f>
        <v>40183587.35</v>
      </c>
    </row>
    <row r="239" customFormat="false" ht="15.75" hidden="false" customHeight="false" outlineLevel="4" collapsed="false">
      <c r="A239" s="17" t="s">
        <v>260</v>
      </c>
      <c r="B239" s="18" t="s">
        <v>18</v>
      </c>
      <c r="C239" s="12" t="n">
        <v>821</v>
      </c>
      <c r="D239" s="18" t="s">
        <v>150</v>
      </c>
      <c r="E239" s="18" t="s">
        <v>20</v>
      </c>
      <c r="F239" s="18" t="s">
        <v>17</v>
      </c>
      <c r="G239" s="18" t="s">
        <v>18</v>
      </c>
      <c r="H239" s="18" t="s">
        <v>18</v>
      </c>
      <c r="I239" s="18"/>
      <c r="J239" s="18"/>
      <c r="K239" s="18"/>
      <c r="L239" s="18"/>
      <c r="M239" s="18"/>
      <c r="N239" s="18"/>
      <c r="O239" s="19" t="n">
        <f aca="false">O240</f>
        <v>1218386</v>
      </c>
      <c r="P239" s="19" t="n">
        <f aca="false">P240</f>
        <v>0</v>
      </c>
      <c r="Q239" s="19" t="n">
        <f aca="false">Q240</f>
        <v>0</v>
      </c>
      <c r="R239" s="19" t="n">
        <f aca="false">R240</f>
        <v>0</v>
      </c>
      <c r="S239" s="19" t="n">
        <f aca="false">S240</f>
        <v>0</v>
      </c>
      <c r="T239" s="19" t="n">
        <f aca="false">T240</f>
        <v>0</v>
      </c>
      <c r="U239" s="19" t="n">
        <f aca="false">U240</f>
        <v>0</v>
      </c>
      <c r="V239" s="19" t="n">
        <f aca="false">V240</f>
        <v>943030.76</v>
      </c>
      <c r="W239" s="19" t="n">
        <f aca="false">W240</f>
        <v>943030.76</v>
      </c>
      <c r="Y239" s="20"/>
    </row>
    <row r="240" customFormat="false" ht="63" hidden="false" customHeight="false" outlineLevel="4" collapsed="false">
      <c r="A240" s="17" t="s">
        <v>261</v>
      </c>
      <c r="B240" s="18" t="s">
        <v>18</v>
      </c>
      <c r="C240" s="12" t="n">
        <v>821</v>
      </c>
      <c r="D240" s="18" t="s">
        <v>150</v>
      </c>
      <c r="E240" s="18" t="s">
        <v>20</v>
      </c>
      <c r="F240" s="22" t="s">
        <v>262</v>
      </c>
      <c r="G240" s="18" t="s">
        <v>18</v>
      </c>
      <c r="H240" s="18" t="s">
        <v>18</v>
      </c>
      <c r="I240" s="18"/>
      <c r="J240" s="18"/>
      <c r="K240" s="18"/>
      <c r="L240" s="18"/>
      <c r="M240" s="18"/>
      <c r="N240" s="18"/>
      <c r="O240" s="19" t="n">
        <f aca="false">O241</f>
        <v>1218386</v>
      </c>
      <c r="P240" s="19" t="n">
        <f aca="false">P241</f>
        <v>0</v>
      </c>
      <c r="Q240" s="19" t="n">
        <f aca="false">Q241</f>
        <v>0</v>
      </c>
      <c r="R240" s="19" t="n">
        <f aca="false">R241</f>
        <v>0</v>
      </c>
      <c r="S240" s="19" t="n">
        <f aca="false">S241</f>
        <v>0</v>
      </c>
      <c r="T240" s="19" t="n">
        <f aca="false">T241</f>
        <v>0</v>
      </c>
      <c r="U240" s="19" t="n">
        <f aca="false">U241</f>
        <v>0</v>
      </c>
      <c r="V240" s="19" t="n">
        <f aca="false">V241</f>
        <v>943030.76</v>
      </c>
      <c r="W240" s="19" t="n">
        <f aca="false">W241</f>
        <v>943030.76</v>
      </c>
    </row>
    <row r="241" customFormat="false" ht="47.25" hidden="false" customHeight="false" outlineLevel="4" collapsed="false">
      <c r="A241" s="17" t="s">
        <v>263</v>
      </c>
      <c r="B241" s="18" t="s">
        <v>18</v>
      </c>
      <c r="C241" s="12" t="n">
        <v>821</v>
      </c>
      <c r="D241" s="18" t="s">
        <v>150</v>
      </c>
      <c r="E241" s="18" t="s">
        <v>20</v>
      </c>
      <c r="F241" s="22" t="s">
        <v>264</v>
      </c>
      <c r="G241" s="18" t="s">
        <v>18</v>
      </c>
      <c r="H241" s="18" t="s">
        <v>18</v>
      </c>
      <c r="I241" s="18"/>
      <c r="J241" s="18"/>
      <c r="K241" s="18"/>
      <c r="L241" s="18"/>
      <c r="M241" s="18"/>
      <c r="N241" s="18"/>
      <c r="O241" s="19" t="n">
        <f aca="false">O242</f>
        <v>1218386</v>
      </c>
      <c r="P241" s="19" t="n">
        <f aca="false">P242</f>
        <v>0</v>
      </c>
      <c r="Q241" s="19" t="n">
        <f aca="false">Q242</f>
        <v>0</v>
      </c>
      <c r="R241" s="19" t="n">
        <f aca="false">R242</f>
        <v>0</v>
      </c>
      <c r="S241" s="19" t="n">
        <f aca="false">S242</f>
        <v>0</v>
      </c>
      <c r="T241" s="19" t="n">
        <f aca="false">T242</f>
        <v>0</v>
      </c>
      <c r="U241" s="19" t="n">
        <f aca="false">U242</f>
        <v>0</v>
      </c>
      <c r="V241" s="19" t="n">
        <f aca="false">V242</f>
        <v>943030.76</v>
      </c>
      <c r="W241" s="19" t="n">
        <f aca="false">W242</f>
        <v>943030.76</v>
      </c>
    </row>
    <row r="242" customFormat="false" ht="31.5" hidden="false" customHeight="false" outlineLevel="4" collapsed="false">
      <c r="A242" s="17" t="s">
        <v>265</v>
      </c>
      <c r="B242" s="18" t="s">
        <v>18</v>
      </c>
      <c r="C242" s="12" t="n">
        <v>821</v>
      </c>
      <c r="D242" s="18" t="s">
        <v>150</v>
      </c>
      <c r="E242" s="18" t="s">
        <v>20</v>
      </c>
      <c r="F242" s="22" t="s">
        <v>264</v>
      </c>
      <c r="G242" s="18" t="s">
        <v>266</v>
      </c>
      <c r="H242" s="18" t="s">
        <v>18</v>
      </c>
      <c r="I242" s="18"/>
      <c r="J242" s="18"/>
      <c r="K242" s="18"/>
      <c r="L242" s="18"/>
      <c r="M242" s="18"/>
      <c r="N242" s="18"/>
      <c r="O242" s="19" t="n">
        <v>1218386</v>
      </c>
      <c r="P242" s="21"/>
      <c r="Q242" s="21"/>
      <c r="R242" s="21"/>
      <c r="S242" s="21"/>
      <c r="T242" s="21"/>
      <c r="U242" s="21"/>
      <c r="V242" s="19" t="n">
        <v>943030.76</v>
      </c>
      <c r="W242" s="19" t="n">
        <v>943030.76</v>
      </c>
      <c r="X242" s="20"/>
    </row>
    <row r="243" customFormat="false" ht="15.75" hidden="false" customHeight="false" outlineLevel="4" collapsed="false">
      <c r="A243" s="17" t="s">
        <v>267</v>
      </c>
      <c r="B243" s="18" t="s">
        <v>18</v>
      </c>
      <c r="C243" s="12" t="n">
        <v>821</v>
      </c>
      <c r="D243" s="18" t="s">
        <v>150</v>
      </c>
      <c r="E243" s="18" t="s">
        <v>145</v>
      </c>
      <c r="F243" s="22" t="s">
        <v>17</v>
      </c>
      <c r="G243" s="18" t="s">
        <v>18</v>
      </c>
      <c r="H243" s="18" t="s">
        <v>18</v>
      </c>
      <c r="I243" s="18"/>
      <c r="J243" s="18"/>
      <c r="K243" s="18"/>
      <c r="L243" s="18"/>
      <c r="M243" s="18"/>
      <c r="N243" s="18"/>
      <c r="O243" s="19" t="n">
        <f aca="false">O244+O247+O252</f>
        <v>2084372.94</v>
      </c>
      <c r="P243" s="19" t="n">
        <f aca="false">P244+P247+P252</f>
        <v>0</v>
      </c>
      <c r="Q243" s="19" t="n">
        <f aca="false">Q244+Q247+Q252</f>
        <v>0</v>
      </c>
      <c r="R243" s="19" t="n">
        <f aca="false">R244+R247+R252</f>
        <v>0</v>
      </c>
      <c r="S243" s="19" t="n">
        <f aca="false">S244+S247+S252</f>
        <v>0</v>
      </c>
      <c r="T243" s="19" t="n">
        <f aca="false">T244+T247+T252</f>
        <v>0</v>
      </c>
      <c r="U243" s="19" t="n">
        <f aca="false">U244+U247+U252</f>
        <v>0</v>
      </c>
      <c r="V243" s="19" t="n">
        <f aca="false">V244+V247+V252</f>
        <v>2022757.7</v>
      </c>
      <c r="W243" s="19" t="n">
        <f aca="false">W244+W247+W252</f>
        <v>1065968.58</v>
      </c>
    </row>
    <row r="244" customFormat="false" ht="63" hidden="false" customHeight="false" outlineLevel="4" collapsed="false">
      <c r="A244" s="17" t="s">
        <v>268</v>
      </c>
      <c r="B244" s="18" t="s">
        <v>18</v>
      </c>
      <c r="C244" s="12" t="n">
        <v>821</v>
      </c>
      <c r="D244" s="18" t="s">
        <v>150</v>
      </c>
      <c r="E244" s="18" t="s">
        <v>145</v>
      </c>
      <c r="F244" s="18" t="n">
        <v>1000100000</v>
      </c>
      <c r="G244" s="18" t="s">
        <v>18</v>
      </c>
      <c r="H244" s="18" t="s">
        <v>18</v>
      </c>
      <c r="I244" s="18"/>
      <c r="J244" s="18"/>
      <c r="K244" s="18"/>
      <c r="L244" s="18"/>
      <c r="M244" s="18"/>
      <c r="N244" s="18"/>
      <c r="O244" s="19" t="n">
        <f aca="false">O245</f>
        <v>1900372.94</v>
      </c>
      <c r="P244" s="19" t="n">
        <f aca="false">P245</f>
        <v>0</v>
      </c>
      <c r="Q244" s="19" t="n">
        <f aca="false">Q245</f>
        <v>0</v>
      </c>
      <c r="R244" s="19" t="n">
        <f aca="false">R245</f>
        <v>0</v>
      </c>
      <c r="S244" s="19" t="n">
        <f aca="false">S245</f>
        <v>0</v>
      </c>
      <c r="T244" s="19" t="n">
        <f aca="false">T245</f>
        <v>0</v>
      </c>
      <c r="U244" s="19" t="n">
        <f aca="false">U245</f>
        <v>0</v>
      </c>
      <c r="V244" s="19" t="n">
        <f aca="false">V245</f>
        <v>1880341.7</v>
      </c>
      <c r="W244" s="19" t="n">
        <f aca="false">W245</f>
        <v>923552.58</v>
      </c>
    </row>
    <row r="245" customFormat="false" ht="47.25" hidden="false" customHeight="false" outlineLevel="4" collapsed="false">
      <c r="A245" s="17" t="s">
        <v>269</v>
      </c>
      <c r="B245" s="18" t="s">
        <v>18</v>
      </c>
      <c r="C245" s="12" t="n">
        <v>821</v>
      </c>
      <c r="D245" s="18" t="s">
        <v>150</v>
      </c>
      <c r="E245" s="18" t="s">
        <v>145</v>
      </c>
      <c r="F245" s="18" t="s">
        <v>270</v>
      </c>
      <c r="G245" s="18" t="s">
        <v>18</v>
      </c>
      <c r="H245" s="18" t="s">
        <v>18</v>
      </c>
      <c r="I245" s="18"/>
      <c r="J245" s="18"/>
      <c r="K245" s="18"/>
      <c r="L245" s="18"/>
      <c r="M245" s="18"/>
      <c r="N245" s="18"/>
      <c r="O245" s="19" t="n">
        <f aca="false">O246</f>
        <v>1900372.94</v>
      </c>
      <c r="P245" s="19" t="n">
        <f aca="false">P246</f>
        <v>0</v>
      </c>
      <c r="Q245" s="19" t="n">
        <f aca="false">Q246</f>
        <v>0</v>
      </c>
      <c r="R245" s="19" t="n">
        <f aca="false">R246</f>
        <v>0</v>
      </c>
      <c r="S245" s="19" t="n">
        <f aca="false">S246</f>
        <v>0</v>
      </c>
      <c r="T245" s="19" t="n">
        <f aca="false">T246</f>
        <v>0</v>
      </c>
      <c r="U245" s="19" t="n">
        <f aca="false">U246</f>
        <v>0</v>
      </c>
      <c r="V245" s="19" t="n">
        <f aca="false">V246</f>
        <v>1880341.7</v>
      </c>
      <c r="W245" s="19" t="n">
        <f aca="false">W246</f>
        <v>923552.58</v>
      </c>
    </row>
    <row r="246" customFormat="false" ht="31.5" hidden="false" customHeight="false" outlineLevel="4" collapsed="false">
      <c r="A246" s="17" t="s">
        <v>271</v>
      </c>
      <c r="B246" s="18" t="s">
        <v>18</v>
      </c>
      <c r="C246" s="12" t="n">
        <v>821</v>
      </c>
      <c r="D246" s="18" t="s">
        <v>150</v>
      </c>
      <c r="E246" s="18" t="s">
        <v>145</v>
      </c>
      <c r="F246" s="18" t="s">
        <v>270</v>
      </c>
      <c r="G246" s="18" t="s">
        <v>272</v>
      </c>
      <c r="H246" s="18" t="s">
        <v>18</v>
      </c>
      <c r="I246" s="18"/>
      <c r="J246" s="18"/>
      <c r="K246" s="18"/>
      <c r="L246" s="18"/>
      <c r="M246" s="18"/>
      <c r="N246" s="18"/>
      <c r="O246" s="19" t="n">
        <v>1900372.94</v>
      </c>
      <c r="P246" s="21"/>
      <c r="Q246" s="21"/>
      <c r="R246" s="21"/>
      <c r="S246" s="21"/>
      <c r="T246" s="21"/>
      <c r="U246" s="21"/>
      <c r="V246" s="19" t="n">
        <v>1880341.7</v>
      </c>
      <c r="W246" s="19" t="n">
        <v>923552.58</v>
      </c>
    </row>
    <row r="247" customFormat="false" ht="31.5" hidden="false" customHeight="false" outlineLevel="4" collapsed="false">
      <c r="A247" s="17" t="s">
        <v>273</v>
      </c>
      <c r="B247" s="18" t="s">
        <v>18</v>
      </c>
      <c r="C247" s="12" t="n">
        <v>821</v>
      </c>
      <c r="D247" s="18" t="s">
        <v>150</v>
      </c>
      <c r="E247" s="18" t="s">
        <v>145</v>
      </c>
      <c r="F247" s="22" t="s">
        <v>274</v>
      </c>
      <c r="G247" s="18" t="s">
        <v>18</v>
      </c>
      <c r="H247" s="18" t="s">
        <v>18</v>
      </c>
      <c r="I247" s="18"/>
      <c r="J247" s="18"/>
      <c r="K247" s="18"/>
      <c r="L247" s="18"/>
      <c r="M247" s="18"/>
      <c r="N247" s="18"/>
      <c r="O247" s="19" t="n">
        <f aca="false">O248+O250</f>
        <v>124000</v>
      </c>
      <c r="P247" s="19" t="n">
        <f aca="false">P248+P250</f>
        <v>0</v>
      </c>
      <c r="Q247" s="19" t="n">
        <f aca="false">Q248+Q250</f>
        <v>0</v>
      </c>
      <c r="R247" s="19" t="n">
        <f aca="false">R248+R250</f>
        <v>0</v>
      </c>
      <c r="S247" s="19" t="n">
        <f aca="false">S248+S250</f>
        <v>0</v>
      </c>
      <c r="T247" s="19" t="n">
        <f aca="false">T248+T250</f>
        <v>0</v>
      </c>
      <c r="U247" s="19" t="n">
        <f aca="false">U248+U250</f>
        <v>0</v>
      </c>
      <c r="V247" s="19" t="n">
        <f aca="false">V248+V250</f>
        <v>95976</v>
      </c>
      <c r="W247" s="19" t="n">
        <f aca="false">W248+W250</f>
        <v>95976</v>
      </c>
    </row>
    <row r="248" customFormat="false" ht="47.25" hidden="false" customHeight="false" outlineLevel="4" collapsed="false">
      <c r="A248" s="17" t="s">
        <v>275</v>
      </c>
      <c r="B248" s="18" t="s">
        <v>18</v>
      </c>
      <c r="C248" s="12" t="n">
        <v>821</v>
      </c>
      <c r="D248" s="18" t="s">
        <v>150</v>
      </c>
      <c r="E248" s="18" t="s">
        <v>145</v>
      </c>
      <c r="F248" s="22" t="s">
        <v>276</v>
      </c>
      <c r="G248" s="18" t="s">
        <v>18</v>
      </c>
      <c r="H248" s="18" t="s">
        <v>18</v>
      </c>
      <c r="I248" s="18"/>
      <c r="J248" s="18"/>
      <c r="K248" s="18"/>
      <c r="L248" s="18"/>
      <c r="M248" s="18"/>
      <c r="N248" s="18"/>
      <c r="O248" s="19" t="n">
        <f aca="false">O249</f>
        <v>104000</v>
      </c>
      <c r="P248" s="19" t="n">
        <f aca="false">P249</f>
        <v>0</v>
      </c>
      <c r="Q248" s="19" t="n">
        <f aca="false">Q249</f>
        <v>0</v>
      </c>
      <c r="R248" s="19" t="n">
        <f aca="false">R249</f>
        <v>0</v>
      </c>
      <c r="S248" s="19" t="n">
        <f aca="false">S249</f>
        <v>0</v>
      </c>
      <c r="T248" s="19" t="n">
        <f aca="false">T249</f>
        <v>0</v>
      </c>
      <c r="U248" s="19" t="n">
        <f aca="false">U249</f>
        <v>0</v>
      </c>
      <c r="V248" s="19" t="n">
        <f aca="false">V249</f>
        <v>80496</v>
      </c>
      <c r="W248" s="19" t="n">
        <f aca="false">W249</f>
        <v>80496</v>
      </c>
    </row>
    <row r="249" customFormat="false" ht="47.25" hidden="false" customHeight="false" outlineLevel="4" collapsed="false">
      <c r="A249" s="17" t="s">
        <v>277</v>
      </c>
      <c r="B249" s="18" t="s">
        <v>18</v>
      </c>
      <c r="C249" s="12" t="n">
        <v>821</v>
      </c>
      <c r="D249" s="18" t="s">
        <v>150</v>
      </c>
      <c r="E249" s="18" t="s">
        <v>145</v>
      </c>
      <c r="F249" s="22" t="s">
        <v>276</v>
      </c>
      <c r="G249" s="18" t="s">
        <v>278</v>
      </c>
      <c r="H249" s="18" t="s">
        <v>18</v>
      </c>
      <c r="I249" s="18"/>
      <c r="J249" s="18"/>
      <c r="K249" s="18"/>
      <c r="L249" s="18"/>
      <c r="M249" s="18"/>
      <c r="N249" s="18"/>
      <c r="O249" s="19" t="n">
        <v>104000</v>
      </c>
      <c r="P249" s="21"/>
      <c r="Q249" s="21"/>
      <c r="R249" s="21"/>
      <c r="S249" s="21"/>
      <c r="T249" s="21"/>
      <c r="U249" s="21"/>
      <c r="V249" s="19" t="n">
        <v>80496</v>
      </c>
      <c r="W249" s="19" t="n">
        <v>80496</v>
      </c>
      <c r="X249" s="20"/>
    </row>
    <row r="250" customFormat="false" ht="47.25" hidden="false" customHeight="false" outlineLevel="4" collapsed="false">
      <c r="A250" s="17" t="s">
        <v>279</v>
      </c>
      <c r="B250" s="18" t="s">
        <v>18</v>
      </c>
      <c r="C250" s="12" t="n">
        <v>821</v>
      </c>
      <c r="D250" s="18" t="s">
        <v>150</v>
      </c>
      <c r="E250" s="18" t="s">
        <v>145</v>
      </c>
      <c r="F250" s="22" t="s">
        <v>280</v>
      </c>
      <c r="G250" s="18" t="s">
        <v>18</v>
      </c>
      <c r="H250" s="18" t="s">
        <v>18</v>
      </c>
      <c r="I250" s="18"/>
      <c r="J250" s="18"/>
      <c r="K250" s="18"/>
      <c r="L250" s="18"/>
      <c r="M250" s="18"/>
      <c r="N250" s="18"/>
      <c r="O250" s="19" t="n">
        <f aca="false">O251</f>
        <v>20000</v>
      </c>
      <c r="P250" s="19" t="n">
        <f aca="false">P251</f>
        <v>0</v>
      </c>
      <c r="Q250" s="19" t="n">
        <f aca="false">Q251</f>
        <v>0</v>
      </c>
      <c r="R250" s="19" t="n">
        <f aca="false">R251</f>
        <v>0</v>
      </c>
      <c r="S250" s="19" t="n">
        <f aca="false">S251</f>
        <v>0</v>
      </c>
      <c r="T250" s="19" t="n">
        <f aca="false">T251</f>
        <v>0</v>
      </c>
      <c r="U250" s="19" t="n">
        <f aca="false">U251</f>
        <v>0</v>
      </c>
      <c r="V250" s="19" t="n">
        <f aca="false">V251</f>
        <v>15480</v>
      </c>
      <c r="W250" s="19" t="n">
        <f aca="false">W251</f>
        <v>15480</v>
      </c>
    </row>
    <row r="251" customFormat="false" ht="47.25" hidden="false" customHeight="false" outlineLevel="4" collapsed="false">
      <c r="A251" s="17" t="s">
        <v>277</v>
      </c>
      <c r="B251" s="18" t="s">
        <v>18</v>
      </c>
      <c r="C251" s="12" t="n">
        <v>821</v>
      </c>
      <c r="D251" s="18" t="s">
        <v>150</v>
      </c>
      <c r="E251" s="18" t="s">
        <v>145</v>
      </c>
      <c r="F251" s="22" t="s">
        <v>280</v>
      </c>
      <c r="G251" s="18" t="s">
        <v>278</v>
      </c>
      <c r="H251" s="18" t="s">
        <v>18</v>
      </c>
      <c r="I251" s="18"/>
      <c r="J251" s="18"/>
      <c r="K251" s="18"/>
      <c r="L251" s="18"/>
      <c r="M251" s="18"/>
      <c r="N251" s="18"/>
      <c r="O251" s="19" t="n">
        <v>20000</v>
      </c>
      <c r="P251" s="21"/>
      <c r="Q251" s="21"/>
      <c r="R251" s="21"/>
      <c r="S251" s="21"/>
      <c r="T251" s="21"/>
      <c r="U251" s="21"/>
      <c r="V251" s="19" t="n">
        <v>15480</v>
      </c>
      <c r="W251" s="19" t="n">
        <v>15480</v>
      </c>
      <c r="X251" s="20"/>
    </row>
    <row r="252" customFormat="false" ht="31.5" hidden="false" customHeight="false" outlineLevel="4" collapsed="false">
      <c r="A252" s="17" t="s">
        <v>281</v>
      </c>
      <c r="B252" s="18"/>
      <c r="C252" s="12" t="n">
        <v>821</v>
      </c>
      <c r="D252" s="18" t="s">
        <v>150</v>
      </c>
      <c r="E252" s="18" t="s">
        <v>145</v>
      </c>
      <c r="F252" s="22" t="s">
        <v>282</v>
      </c>
      <c r="G252" s="18" t="s">
        <v>18</v>
      </c>
      <c r="H252" s="18"/>
      <c r="I252" s="18"/>
      <c r="J252" s="18"/>
      <c r="K252" s="18"/>
      <c r="L252" s="18"/>
      <c r="M252" s="18"/>
      <c r="N252" s="18"/>
      <c r="O252" s="19" t="n">
        <f aca="false">O253</f>
        <v>60000</v>
      </c>
      <c r="P252" s="19" t="n">
        <f aca="false">P253</f>
        <v>0</v>
      </c>
      <c r="Q252" s="19" t="n">
        <f aca="false">Q253</f>
        <v>0</v>
      </c>
      <c r="R252" s="19" t="n">
        <f aca="false">R253</f>
        <v>0</v>
      </c>
      <c r="S252" s="19" t="n">
        <f aca="false">S253</f>
        <v>0</v>
      </c>
      <c r="T252" s="19" t="n">
        <f aca="false">T253</f>
        <v>0</v>
      </c>
      <c r="U252" s="19" t="n">
        <f aca="false">U253</f>
        <v>0</v>
      </c>
      <c r="V252" s="19" t="n">
        <f aca="false">V253</f>
        <v>46440</v>
      </c>
      <c r="W252" s="19" t="n">
        <f aca="false">W253</f>
        <v>46440</v>
      </c>
    </row>
    <row r="253" customFormat="false" ht="31.5" hidden="false" customHeight="false" outlineLevel="4" collapsed="false">
      <c r="A253" s="17" t="s">
        <v>283</v>
      </c>
      <c r="B253" s="18"/>
      <c r="C253" s="12" t="n">
        <v>821</v>
      </c>
      <c r="D253" s="18" t="s">
        <v>150</v>
      </c>
      <c r="E253" s="18" t="s">
        <v>145</v>
      </c>
      <c r="F253" s="43" t="s">
        <v>284</v>
      </c>
      <c r="G253" s="18" t="s">
        <v>18</v>
      </c>
      <c r="H253" s="18"/>
      <c r="I253" s="18"/>
      <c r="J253" s="18"/>
      <c r="K253" s="18"/>
      <c r="L253" s="18"/>
      <c r="M253" s="18"/>
      <c r="N253" s="18"/>
      <c r="O253" s="19" t="n">
        <f aca="false">O254</f>
        <v>60000</v>
      </c>
      <c r="P253" s="19" t="n">
        <f aca="false">P254</f>
        <v>0</v>
      </c>
      <c r="Q253" s="19" t="n">
        <f aca="false">Q254</f>
        <v>0</v>
      </c>
      <c r="R253" s="19" t="n">
        <f aca="false">R254</f>
        <v>0</v>
      </c>
      <c r="S253" s="19" t="n">
        <f aca="false">S254</f>
        <v>0</v>
      </c>
      <c r="T253" s="19" t="n">
        <f aca="false">T254</f>
        <v>0</v>
      </c>
      <c r="U253" s="19" t="n">
        <f aca="false">U254</f>
        <v>0</v>
      </c>
      <c r="V253" s="19" t="n">
        <f aca="false">V254</f>
        <v>46440</v>
      </c>
      <c r="W253" s="19" t="n">
        <f aca="false">W254</f>
        <v>46440</v>
      </c>
    </row>
    <row r="254" customFormat="false" ht="47.25" hidden="false" customHeight="false" outlineLevel="4" collapsed="false">
      <c r="A254" s="17" t="s">
        <v>277</v>
      </c>
      <c r="B254" s="18"/>
      <c r="C254" s="12" t="n">
        <v>821</v>
      </c>
      <c r="D254" s="18" t="s">
        <v>150</v>
      </c>
      <c r="E254" s="18" t="s">
        <v>145</v>
      </c>
      <c r="F254" s="43" t="s">
        <v>284</v>
      </c>
      <c r="G254" s="18" t="s">
        <v>278</v>
      </c>
      <c r="H254" s="18"/>
      <c r="I254" s="18"/>
      <c r="J254" s="18"/>
      <c r="K254" s="18"/>
      <c r="L254" s="18"/>
      <c r="M254" s="18"/>
      <c r="N254" s="18"/>
      <c r="O254" s="19" t="n">
        <v>60000</v>
      </c>
      <c r="P254" s="21"/>
      <c r="Q254" s="21"/>
      <c r="R254" s="21"/>
      <c r="S254" s="21"/>
      <c r="T254" s="21"/>
      <c r="U254" s="21"/>
      <c r="V254" s="19" t="n">
        <v>46440</v>
      </c>
      <c r="W254" s="19" t="n">
        <v>46440</v>
      </c>
      <c r="X254" s="20"/>
    </row>
    <row r="255" customFormat="false" ht="15.75" hidden="false" customHeight="false" outlineLevel="4" collapsed="false">
      <c r="A255" s="17" t="s">
        <v>285</v>
      </c>
      <c r="B255" s="18"/>
      <c r="C255" s="12" t="n">
        <v>821</v>
      </c>
      <c r="D255" s="18" t="s">
        <v>150</v>
      </c>
      <c r="E255" s="18" t="s">
        <v>31</v>
      </c>
      <c r="F255" s="24" t="s">
        <v>17</v>
      </c>
      <c r="G255" s="18" t="s">
        <v>18</v>
      </c>
      <c r="H255" s="18"/>
      <c r="I255" s="18"/>
      <c r="J255" s="18"/>
      <c r="K255" s="18"/>
      <c r="L255" s="18"/>
      <c r="M255" s="18"/>
      <c r="N255" s="18"/>
      <c r="O255" s="19" t="n">
        <f aca="false">O256+O259</f>
        <v>23474027.62</v>
      </c>
      <c r="P255" s="19" t="e">
        <f aca="false">P256</f>
        <v>#REF!</v>
      </c>
      <c r="Q255" s="19" t="e">
        <f aca="false">Q256</f>
        <v>#REF!</v>
      </c>
      <c r="R255" s="19" t="e">
        <f aca="false">R256</f>
        <v>#REF!</v>
      </c>
      <c r="S255" s="19" t="e">
        <f aca="false">S256</f>
        <v>#REF!</v>
      </c>
      <c r="T255" s="19" t="e">
        <f aca="false">T256</f>
        <v>#REF!</v>
      </c>
      <c r="U255" s="19" t="e">
        <f aca="false">U256</f>
        <v>#REF!</v>
      </c>
      <c r="V255" s="19" t="n">
        <f aca="false">V256+V259</f>
        <v>37628090.91</v>
      </c>
      <c r="W255" s="19" t="n">
        <f aca="false">W256+W259</f>
        <v>38174588.01</v>
      </c>
    </row>
    <row r="256" customFormat="false" ht="31.5" hidden="false" customHeight="false" outlineLevel="4" collapsed="false">
      <c r="A256" s="17" t="s">
        <v>273</v>
      </c>
      <c r="B256" s="18" t="s">
        <v>18</v>
      </c>
      <c r="C256" s="12" t="n">
        <v>821</v>
      </c>
      <c r="D256" s="18" t="s">
        <v>150</v>
      </c>
      <c r="E256" s="18" t="s">
        <v>31</v>
      </c>
      <c r="F256" s="22" t="s">
        <v>286</v>
      </c>
      <c r="G256" s="18" t="s">
        <v>18</v>
      </c>
      <c r="H256" s="18" t="s">
        <v>18</v>
      </c>
      <c r="I256" s="18"/>
      <c r="J256" s="18"/>
      <c r="K256" s="18"/>
      <c r="L256" s="18"/>
      <c r="M256" s="18"/>
      <c r="N256" s="18"/>
      <c r="O256" s="19" t="n">
        <f aca="false">O257</f>
        <v>18699987.22</v>
      </c>
      <c r="P256" s="19" t="e">
        <f aca="false">#REF!+P257</f>
        <v>#REF!</v>
      </c>
      <c r="Q256" s="19" t="e">
        <f aca="false">#REF!+Q257</f>
        <v>#REF!</v>
      </c>
      <c r="R256" s="19" t="e">
        <f aca="false">#REF!+R257</f>
        <v>#REF!</v>
      </c>
      <c r="S256" s="19" t="e">
        <f aca="false">#REF!+S257</f>
        <v>#REF!</v>
      </c>
      <c r="T256" s="19" t="e">
        <f aca="false">#REF!+T257</f>
        <v>#REF!</v>
      </c>
      <c r="U256" s="19" t="e">
        <f aca="false">#REF!+U257</f>
        <v>#REF!</v>
      </c>
      <c r="V256" s="19" t="n">
        <f aca="false">V257</f>
        <v>19225042.66</v>
      </c>
      <c r="W256" s="19" t="n">
        <f aca="false">W257</f>
        <v>19771539.76</v>
      </c>
    </row>
    <row r="257" customFormat="false" ht="78.75" hidden="false" customHeight="false" outlineLevel="4" collapsed="false">
      <c r="A257" s="17" t="s">
        <v>287</v>
      </c>
      <c r="B257" s="18" t="s">
        <v>18</v>
      </c>
      <c r="C257" s="12" t="n">
        <v>821</v>
      </c>
      <c r="D257" s="18" t="s">
        <v>150</v>
      </c>
      <c r="E257" s="18" t="s">
        <v>31</v>
      </c>
      <c r="F257" s="22" t="s">
        <v>288</v>
      </c>
      <c r="G257" s="18" t="s">
        <v>18</v>
      </c>
      <c r="H257" s="18" t="s">
        <v>18</v>
      </c>
      <c r="I257" s="18"/>
      <c r="J257" s="18"/>
      <c r="K257" s="18"/>
      <c r="L257" s="18"/>
      <c r="M257" s="18"/>
      <c r="N257" s="18"/>
      <c r="O257" s="19" t="n">
        <f aca="false">O258</f>
        <v>18699987.22</v>
      </c>
      <c r="P257" s="19" t="n">
        <f aca="false">P258</f>
        <v>0</v>
      </c>
      <c r="Q257" s="19" t="n">
        <f aca="false">Q258</f>
        <v>0</v>
      </c>
      <c r="R257" s="19" t="n">
        <f aca="false">R258</f>
        <v>0</v>
      </c>
      <c r="S257" s="19" t="n">
        <f aca="false">S258</f>
        <v>0</v>
      </c>
      <c r="T257" s="19" t="n">
        <f aca="false">T258</f>
        <v>0</v>
      </c>
      <c r="U257" s="19" t="n">
        <f aca="false">U258</f>
        <v>0</v>
      </c>
      <c r="V257" s="19" t="n">
        <f aca="false">V258</f>
        <v>19225042.66</v>
      </c>
      <c r="W257" s="19" t="n">
        <f aca="false">W258</f>
        <v>19771539.76</v>
      </c>
    </row>
    <row r="258" customFormat="false" ht="47.25" hidden="false" customHeight="false" outlineLevel="4" collapsed="false">
      <c r="A258" s="17" t="s">
        <v>277</v>
      </c>
      <c r="B258" s="18" t="s">
        <v>18</v>
      </c>
      <c r="C258" s="12" t="n">
        <v>821</v>
      </c>
      <c r="D258" s="18" t="s">
        <v>150</v>
      </c>
      <c r="E258" s="18" t="s">
        <v>31</v>
      </c>
      <c r="F258" s="22" t="s">
        <v>288</v>
      </c>
      <c r="G258" s="18" t="s">
        <v>278</v>
      </c>
      <c r="H258" s="18" t="s">
        <v>18</v>
      </c>
      <c r="I258" s="18"/>
      <c r="J258" s="18"/>
      <c r="K258" s="18"/>
      <c r="L258" s="18"/>
      <c r="M258" s="18"/>
      <c r="N258" s="18"/>
      <c r="O258" s="19" t="n">
        <v>18699987.22</v>
      </c>
      <c r="P258" s="21"/>
      <c r="Q258" s="21"/>
      <c r="R258" s="21"/>
      <c r="S258" s="21"/>
      <c r="T258" s="21"/>
      <c r="U258" s="21"/>
      <c r="V258" s="19" t="n">
        <v>19225042.66</v>
      </c>
      <c r="W258" s="19" t="n">
        <v>19771539.76</v>
      </c>
      <c r="X258" s="20"/>
    </row>
    <row r="259" customFormat="false" ht="94.5" hidden="false" customHeight="false" outlineLevel="4" collapsed="false">
      <c r="A259" s="17" t="s">
        <v>289</v>
      </c>
      <c r="B259" s="18" t="s">
        <v>18</v>
      </c>
      <c r="C259" s="12" t="n">
        <v>821</v>
      </c>
      <c r="D259" s="18" t="s">
        <v>150</v>
      </c>
      <c r="E259" s="18" t="s">
        <v>31</v>
      </c>
      <c r="F259" s="22" t="s">
        <v>120</v>
      </c>
      <c r="G259" s="18" t="s">
        <v>18</v>
      </c>
      <c r="H259" s="18" t="s">
        <v>18</v>
      </c>
      <c r="I259" s="18"/>
      <c r="J259" s="18"/>
      <c r="K259" s="18"/>
      <c r="L259" s="18"/>
      <c r="M259" s="18"/>
      <c r="N259" s="18"/>
      <c r="O259" s="19" t="n">
        <f aca="false">O260+O262</f>
        <v>4774040.4</v>
      </c>
      <c r="P259" s="19" t="n">
        <f aca="false">P260+P262</f>
        <v>0</v>
      </c>
      <c r="Q259" s="19" t="n">
        <f aca="false">Q260+Q262</f>
        <v>0</v>
      </c>
      <c r="R259" s="19" t="n">
        <f aca="false">R260+R262</f>
        <v>0</v>
      </c>
      <c r="S259" s="19" t="n">
        <f aca="false">S260+S262</f>
        <v>0</v>
      </c>
      <c r="T259" s="19" t="n">
        <f aca="false">T260+T262</f>
        <v>0</v>
      </c>
      <c r="U259" s="19" t="n">
        <f aca="false">U260+U262</f>
        <v>0</v>
      </c>
      <c r="V259" s="19" t="n">
        <f aca="false">V260+V262</f>
        <v>18403048.25</v>
      </c>
      <c r="W259" s="19" t="n">
        <f aca="false">W260+W262</f>
        <v>18403048.25</v>
      </c>
    </row>
    <row r="260" customFormat="false" ht="78.75" hidden="false" customHeight="false" outlineLevel="4" collapsed="false">
      <c r="A260" s="17" t="s">
        <v>290</v>
      </c>
      <c r="B260" s="18"/>
      <c r="C260" s="12" t="n">
        <v>821</v>
      </c>
      <c r="D260" s="18" t="s">
        <v>150</v>
      </c>
      <c r="E260" s="18" t="s">
        <v>31</v>
      </c>
      <c r="F260" s="22" t="s">
        <v>291</v>
      </c>
      <c r="G260" s="18" t="s">
        <v>18</v>
      </c>
      <c r="H260" s="18" t="s">
        <v>18</v>
      </c>
      <c r="I260" s="18"/>
      <c r="J260" s="18"/>
      <c r="K260" s="18"/>
      <c r="L260" s="18"/>
      <c r="M260" s="18"/>
      <c r="N260" s="18"/>
      <c r="O260" s="19" t="n">
        <f aca="false">O261</f>
        <v>0</v>
      </c>
      <c r="P260" s="19" t="n">
        <f aca="false">P261</f>
        <v>0</v>
      </c>
      <c r="Q260" s="19" t="n">
        <f aca="false">Q261</f>
        <v>0</v>
      </c>
      <c r="R260" s="19" t="n">
        <f aca="false">R261</f>
        <v>0</v>
      </c>
      <c r="S260" s="19" t="n">
        <f aca="false">S261</f>
        <v>0</v>
      </c>
      <c r="T260" s="19" t="n">
        <f aca="false">T261</f>
        <v>0</v>
      </c>
      <c r="U260" s="19" t="n">
        <f aca="false">U261</f>
        <v>0</v>
      </c>
      <c r="V260" s="19" t="n">
        <f aca="false">V261</f>
        <v>13416480</v>
      </c>
      <c r="W260" s="19" t="n">
        <f aca="false">W261</f>
        <v>13416480</v>
      </c>
    </row>
    <row r="261" customFormat="false" ht="63" hidden="false" customHeight="false" outlineLevel="4" collapsed="false">
      <c r="A261" s="17" t="s">
        <v>202</v>
      </c>
      <c r="B261" s="18"/>
      <c r="C261" s="12" t="n">
        <v>821</v>
      </c>
      <c r="D261" s="18" t="s">
        <v>150</v>
      </c>
      <c r="E261" s="18" t="s">
        <v>31</v>
      </c>
      <c r="F261" s="22" t="s">
        <v>291</v>
      </c>
      <c r="G261" s="18" t="s">
        <v>292</v>
      </c>
      <c r="H261" s="18" t="s">
        <v>18</v>
      </c>
      <c r="I261" s="18"/>
      <c r="J261" s="18"/>
      <c r="K261" s="18"/>
      <c r="L261" s="18"/>
      <c r="M261" s="18"/>
      <c r="N261" s="18"/>
      <c r="O261" s="19" t="n">
        <v>0</v>
      </c>
      <c r="P261" s="21"/>
      <c r="Q261" s="21"/>
      <c r="R261" s="21"/>
      <c r="S261" s="21"/>
      <c r="T261" s="21"/>
      <c r="U261" s="21"/>
      <c r="V261" s="19" t="n">
        <v>13416480</v>
      </c>
      <c r="W261" s="19" t="n">
        <v>13416480</v>
      </c>
    </row>
    <row r="262" customFormat="false" ht="94.5" hidden="false" customHeight="false" outlineLevel="4" collapsed="false">
      <c r="A262" s="17" t="s">
        <v>121</v>
      </c>
      <c r="B262" s="18"/>
      <c r="C262" s="12" t="n">
        <v>821</v>
      </c>
      <c r="D262" s="18" t="n">
        <v>10</v>
      </c>
      <c r="E262" s="18" t="n">
        <v>4</v>
      </c>
      <c r="F262" s="22" t="s">
        <v>293</v>
      </c>
      <c r="G262" s="43" t="s">
        <v>18</v>
      </c>
      <c r="H262" s="18"/>
      <c r="I262" s="18"/>
      <c r="J262" s="18"/>
      <c r="K262" s="18"/>
      <c r="L262" s="18"/>
      <c r="M262" s="18"/>
      <c r="N262" s="18"/>
      <c r="O262" s="19" t="n">
        <f aca="false">O263</f>
        <v>4774040.4</v>
      </c>
      <c r="P262" s="21"/>
      <c r="Q262" s="21"/>
      <c r="R262" s="21"/>
      <c r="S262" s="21"/>
      <c r="T262" s="21"/>
      <c r="U262" s="21"/>
      <c r="V262" s="19" t="n">
        <f aca="false">V263</f>
        <v>4986568.25</v>
      </c>
      <c r="W262" s="19" t="n">
        <f aca="false">W263</f>
        <v>4986568.25</v>
      </c>
    </row>
    <row r="263" customFormat="false" ht="63" hidden="false" customHeight="false" outlineLevel="4" collapsed="false">
      <c r="A263" s="17" t="s">
        <v>202</v>
      </c>
      <c r="B263" s="18"/>
      <c r="C263" s="12" t="n">
        <v>821</v>
      </c>
      <c r="D263" s="18" t="n">
        <v>10</v>
      </c>
      <c r="E263" s="18" t="n">
        <v>4</v>
      </c>
      <c r="F263" s="22" t="s">
        <v>293</v>
      </c>
      <c r="G263" s="18" t="n">
        <v>412</v>
      </c>
      <c r="H263" s="18"/>
      <c r="I263" s="18"/>
      <c r="J263" s="18"/>
      <c r="K263" s="18"/>
      <c r="L263" s="18"/>
      <c r="M263" s="18"/>
      <c r="N263" s="18"/>
      <c r="O263" s="19" t="n">
        <v>4774040.4</v>
      </c>
      <c r="P263" s="21"/>
      <c r="Q263" s="21"/>
      <c r="R263" s="21"/>
      <c r="S263" s="21"/>
      <c r="T263" s="21"/>
      <c r="U263" s="21"/>
      <c r="V263" s="19" t="n">
        <v>4986568.25</v>
      </c>
      <c r="W263" s="19" t="n">
        <v>4986568.25</v>
      </c>
      <c r="X263" s="20" t="n">
        <f aca="false">O263-212527.85</f>
        <v>4561512.55</v>
      </c>
    </row>
    <row r="264" customFormat="false" ht="25.5" hidden="false" customHeight="true" outlineLevel="4" collapsed="false">
      <c r="A264" s="15" t="s">
        <v>294</v>
      </c>
      <c r="B264" s="13" t="s">
        <v>18</v>
      </c>
      <c r="C264" s="12" t="n">
        <v>821</v>
      </c>
      <c r="D264" s="13" t="s">
        <v>183</v>
      </c>
      <c r="E264" s="13" t="s">
        <v>16</v>
      </c>
      <c r="F264" s="13" t="s">
        <v>17</v>
      </c>
      <c r="G264" s="13" t="s">
        <v>18</v>
      </c>
      <c r="H264" s="13" t="s">
        <v>18</v>
      </c>
      <c r="I264" s="13"/>
      <c r="J264" s="13"/>
      <c r="K264" s="13"/>
      <c r="L264" s="13"/>
      <c r="M264" s="13"/>
      <c r="N264" s="13"/>
      <c r="O264" s="16" t="n">
        <f aca="false">O265</f>
        <v>2700000</v>
      </c>
      <c r="P264" s="16" t="n">
        <f aca="false">P265</f>
        <v>0</v>
      </c>
      <c r="Q264" s="16" t="n">
        <f aca="false">Q265</f>
        <v>0</v>
      </c>
      <c r="R264" s="16" t="n">
        <f aca="false">R265</f>
        <v>0</v>
      </c>
      <c r="S264" s="16" t="n">
        <f aca="false">S265</f>
        <v>0</v>
      </c>
      <c r="T264" s="16" t="n">
        <f aca="false">T265</f>
        <v>0</v>
      </c>
      <c r="U264" s="16" t="n">
        <f aca="false">U265</f>
        <v>0</v>
      </c>
      <c r="V264" s="16" t="n">
        <f aca="false">V265</f>
        <v>1844728.95</v>
      </c>
      <c r="W264" s="16" t="n">
        <f aca="false">W265</f>
        <v>1844728.95</v>
      </c>
    </row>
    <row r="265" customFormat="false" ht="15.75" hidden="false" customHeight="false" outlineLevel="4" collapsed="false">
      <c r="A265" s="17" t="s">
        <v>295</v>
      </c>
      <c r="B265" s="18" t="s">
        <v>18</v>
      </c>
      <c r="C265" s="12" t="n">
        <v>821</v>
      </c>
      <c r="D265" s="18" t="s">
        <v>183</v>
      </c>
      <c r="E265" s="18" t="s">
        <v>22</v>
      </c>
      <c r="F265" s="18" t="s">
        <v>17</v>
      </c>
      <c r="G265" s="18" t="s">
        <v>18</v>
      </c>
      <c r="H265" s="18" t="s">
        <v>18</v>
      </c>
      <c r="I265" s="18"/>
      <c r="J265" s="18"/>
      <c r="K265" s="18"/>
      <c r="L265" s="18"/>
      <c r="M265" s="18"/>
      <c r="N265" s="18"/>
      <c r="O265" s="19" t="n">
        <f aca="false">O266</f>
        <v>2700000</v>
      </c>
      <c r="P265" s="19" t="n">
        <f aca="false">P266</f>
        <v>0</v>
      </c>
      <c r="Q265" s="19" t="n">
        <f aca="false">Q266</f>
        <v>0</v>
      </c>
      <c r="R265" s="19" t="n">
        <f aca="false">R266</f>
        <v>0</v>
      </c>
      <c r="S265" s="19" t="n">
        <f aca="false">S266</f>
        <v>0</v>
      </c>
      <c r="T265" s="19" t="n">
        <f aca="false">T266</f>
        <v>0</v>
      </c>
      <c r="U265" s="19" t="n">
        <f aca="false">U266</f>
        <v>0</v>
      </c>
      <c r="V265" s="19" t="n">
        <f aca="false">V266</f>
        <v>1844728.95</v>
      </c>
      <c r="W265" s="19" t="n">
        <f aca="false">W266</f>
        <v>1844728.95</v>
      </c>
    </row>
    <row r="266" customFormat="false" ht="63" hidden="false" customHeight="false" outlineLevel="4" collapsed="false">
      <c r="A266" s="17" t="s">
        <v>296</v>
      </c>
      <c r="B266" s="18" t="s">
        <v>18</v>
      </c>
      <c r="C266" s="12" t="n">
        <v>821</v>
      </c>
      <c r="D266" s="18" t="s">
        <v>183</v>
      </c>
      <c r="E266" s="18" t="s">
        <v>22</v>
      </c>
      <c r="F266" s="22" t="s">
        <v>297</v>
      </c>
      <c r="G266" s="18" t="s">
        <v>18</v>
      </c>
      <c r="H266" s="18" t="s">
        <v>18</v>
      </c>
      <c r="I266" s="18"/>
      <c r="J266" s="18"/>
      <c r="K266" s="18"/>
      <c r="L266" s="18"/>
      <c r="M266" s="18"/>
      <c r="N266" s="18"/>
      <c r="O266" s="19" t="n">
        <f aca="false">O267</f>
        <v>2700000</v>
      </c>
      <c r="P266" s="19" t="n">
        <f aca="false">P267</f>
        <v>0</v>
      </c>
      <c r="Q266" s="19" t="n">
        <f aca="false">Q267</f>
        <v>0</v>
      </c>
      <c r="R266" s="19" t="n">
        <f aca="false">R267</f>
        <v>0</v>
      </c>
      <c r="S266" s="19" t="n">
        <f aca="false">S267</f>
        <v>0</v>
      </c>
      <c r="T266" s="19" t="n">
        <f aca="false">T267</f>
        <v>0</v>
      </c>
      <c r="U266" s="19" t="n">
        <f aca="false">U267</f>
        <v>0</v>
      </c>
      <c r="V266" s="19" t="n">
        <f aca="false">V267</f>
        <v>1844728.95</v>
      </c>
      <c r="W266" s="19" t="n">
        <f aca="false">W267</f>
        <v>1844728.95</v>
      </c>
    </row>
    <row r="267" customFormat="false" ht="63" hidden="false" customHeight="false" outlineLevel="4" collapsed="false">
      <c r="A267" s="17" t="s">
        <v>298</v>
      </c>
      <c r="B267" s="18" t="s">
        <v>18</v>
      </c>
      <c r="C267" s="12" t="n">
        <v>821</v>
      </c>
      <c r="D267" s="18" t="s">
        <v>183</v>
      </c>
      <c r="E267" s="18" t="s">
        <v>22</v>
      </c>
      <c r="F267" s="22" t="s">
        <v>299</v>
      </c>
      <c r="G267" s="18" t="s">
        <v>18</v>
      </c>
      <c r="H267" s="18" t="s">
        <v>18</v>
      </c>
      <c r="I267" s="18"/>
      <c r="J267" s="18"/>
      <c r="K267" s="18"/>
      <c r="L267" s="18"/>
      <c r="M267" s="18"/>
      <c r="N267" s="18"/>
      <c r="O267" s="19" t="n">
        <f aca="false">O268</f>
        <v>2700000</v>
      </c>
      <c r="P267" s="19" t="n">
        <f aca="false">P268</f>
        <v>0</v>
      </c>
      <c r="Q267" s="19" t="n">
        <f aca="false">Q268</f>
        <v>0</v>
      </c>
      <c r="R267" s="19" t="n">
        <f aca="false">R268</f>
        <v>0</v>
      </c>
      <c r="S267" s="19" t="n">
        <f aca="false">S268</f>
        <v>0</v>
      </c>
      <c r="T267" s="19" t="n">
        <f aca="false">T268</f>
        <v>0</v>
      </c>
      <c r="U267" s="19" t="n">
        <f aca="false">U268</f>
        <v>0</v>
      </c>
      <c r="V267" s="19" t="n">
        <f aca="false">V268</f>
        <v>1844728.95</v>
      </c>
      <c r="W267" s="19" t="n">
        <f aca="false">W268</f>
        <v>1844728.95</v>
      </c>
    </row>
    <row r="268" customFormat="false" ht="78.75" hidden="false" customHeight="false" outlineLevel="4" collapsed="false">
      <c r="A268" s="17" t="s">
        <v>300</v>
      </c>
      <c r="B268" s="18" t="s">
        <v>18</v>
      </c>
      <c r="C268" s="12" t="n">
        <v>821</v>
      </c>
      <c r="D268" s="18" t="s">
        <v>183</v>
      </c>
      <c r="E268" s="18" t="s">
        <v>22</v>
      </c>
      <c r="F268" s="22" t="s">
        <v>299</v>
      </c>
      <c r="G268" s="18" t="s">
        <v>301</v>
      </c>
      <c r="H268" s="18" t="s">
        <v>18</v>
      </c>
      <c r="I268" s="18"/>
      <c r="J268" s="18"/>
      <c r="K268" s="18"/>
      <c r="L268" s="18"/>
      <c r="M268" s="18"/>
      <c r="N268" s="18"/>
      <c r="O268" s="27" t="n">
        <v>2700000</v>
      </c>
      <c r="P268" s="21"/>
      <c r="Q268" s="21"/>
      <c r="R268" s="21"/>
      <c r="S268" s="21"/>
      <c r="T268" s="21"/>
      <c r="U268" s="21"/>
      <c r="V268" s="27" t="n">
        <v>1844728.95</v>
      </c>
      <c r="W268" s="27" t="n">
        <v>1844728.95</v>
      </c>
    </row>
    <row r="269" customFormat="false" ht="63" hidden="false" customHeight="false" outlineLevel="4" collapsed="false">
      <c r="A269" s="44" t="s">
        <v>302</v>
      </c>
      <c r="B269" s="45" t="n">
        <v>822</v>
      </c>
      <c r="C269" s="46" t="s">
        <v>303</v>
      </c>
      <c r="D269" s="46" t="s">
        <v>16</v>
      </c>
      <c r="E269" s="46" t="s">
        <v>16</v>
      </c>
      <c r="F269" s="46" t="s">
        <v>17</v>
      </c>
      <c r="G269" s="46" t="s">
        <v>18</v>
      </c>
      <c r="H269" s="18"/>
      <c r="I269" s="18"/>
      <c r="J269" s="18"/>
      <c r="K269" s="18"/>
      <c r="L269" s="18"/>
      <c r="M269" s="18"/>
      <c r="N269" s="18"/>
      <c r="O269" s="19" t="n">
        <f aca="false">O270+O379</f>
        <v>308911223.38</v>
      </c>
      <c r="P269" s="19" t="e">
        <f aca="false">P270+P379</f>
        <v>#REF!</v>
      </c>
      <c r="Q269" s="19" t="e">
        <f aca="false">Q270+Q379</f>
        <v>#REF!</v>
      </c>
      <c r="R269" s="19" t="e">
        <f aca="false">R270+R379</f>
        <v>#REF!</v>
      </c>
      <c r="S269" s="19" t="e">
        <f aca="false">S270+S379</f>
        <v>#REF!</v>
      </c>
      <c r="T269" s="19" t="e">
        <f aca="false">T270+T379</f>
        <v>#REF!</v>
      </c>
      <c r="U269" s="19" t="e">
        <f aca="false">U270+U379</f>
        <v>#REF!</v>
      </c>
      <c r="V269" s="19" t="n">
        <f aca="false">V270+V379</f>
        <v>289834575.04</v>
      </c>
      <c r="W269" s="19" t="n">
        <f aca="false">W270+W379</f>
        <v>300109608.04</v>
      </c>
    </row>
    <row r="270" customFormat="false" ht="15.75" hidden="false" customHeight="false" outlineLevel="0" collapsed="false">
      <c r="A270" s="15" t="s">
        <v>253</v>
      </c>
      <c r="B270" s="13" t="s">
        <v>18</v>
      </c>
      <c r="C270" s="43" t="n">
        <v>822</v>
      </c>
      <c r="D270" s="13" t="s">
        <v>254</v>
      </c>
      <c r="E270" s="13" t="s">
        <v>16</v>
      </c>
      <c r="F270" s="13" t="s">
        <v>17</v>
      </c>
      <c r="G270" s="13" t="s">
        <v>18</v>
      </c>
      <c r="H270" s="13" t="s">
        <v>18</v>
      </c>
      <c r="I270" s="13"/>
      <c r="J270" s="13"/>
      <c r="K270" s="13"/>
      <c r="L270" s="13"/>
      <c r="M270" s="13"/>
      <c r="N270" s="13"/>
      <c r="O270" s="16" t="n">
        <f aca="false">O271+O290+O337+O348+O362</f>
        <v>303901123.38</v>
      </c>
      <c r="P270" s="16" t="e">
        <f aca="false">P271+P290+P337+P348+P362</f>
        <v>#REF!</v>
      </c>
      <c r="Q270" s="16" t="e">
        <f aca="false">Q271+Q290+Q337+Q348+Q362</f>
        <v>#REF!</v>
      </c>
      <c r="R270" s="16" t="e">
        <f aca="false">R271+R290+R337+R348+R362</f>
        <v>#REF!</v>
      </c>
      <c r="S270" s="16" t="e">
        <f aca="false">S271+S290+S337+S348+S362</f>
        <v>#REF!</v>
      </c>
      <c r="T270" s="16" t="e">
        <f aca="false">T271+T290+T337+T348+T362</f>
        <v>#REF!</v>
      </c>
      <c r="U270" s="16" t="e">
        <f aca="false">U271+U290+U337+U348+U362</f>
        <v>#REF!</v>
      </c>
      <c r="V270" s="16" t="n">
        <f aca="false">V271+V290+V337+V348+V362</f>
        <v>284770840.84</v>
      </c>
      <c r="W270" s="16" t="n">
        <f aca="false">W271+W290+W337+W348+W362</f>
        <v>294906984.84</v>
      </c>
    </row>
    <row r="271" customFormat="false" ht="15.75" hidden="false" customHeight="false" outlineLevel="1" collapsed="false">
      <c r="A271" s="17" t="s">
        <v>304</v>
      </c>
      <c r="B271" s="18" t="s">
        <v>18</v>
      </c>
      <c r="C271" s="18" t="n">
        <v>822</v>
      </c>
      <c r="D271" s="18" t="s">
        <v>254</v>
      </c>
      <c r="E271" s="18" t="s">
        <v>20</v>
      </c>
      <c r="F271" s="18" t="s">
        <v>17</v>
      </c>
      <c r="G271" s="18" t="s">
        <v>18</v>
      </c>
      <c r="H271" s="18" t="s">
        <v>18</v>
      </c>
      <c r="I271" s="18"/>
      <c r="J271" s="18"/>
      <c r="K271" s="18"/>
      <c r="L271" s="18"/>
      <c r="M271" s="18"/>
      <c r="N271" s="18"/>
      <c r="O271" s="19" t="n">
        <f aca="false">O272+O287</f>
        <v>55147936.21</v>
      </c>
      <c r="P271" s="19" t="e">
        <f aca="false">P272+P287</f>
        <v>#REF!</v>
      </c>
      <c r="Q271" s="19" t="e">
        <f aca="false">Q272+Q287</f>
        <v>#REF!</v>
      </c>
      <c r="R271" s="19" t="e">
        <f aca="false">R272+R287</f>
        <v>#REF!</v>
      </c>
      <c r="S271" s="19" t="e">
        <f aca="false">S272+S287</f>
        <v>#REF!</v>
      </c>
      <c r="T271" s="19" t="e">
        <f aca="false">T272+T287</f>
        <v>#REF!</v>
      </c>
      <c r="U271" s="19" t="e">
        <f aca="false">U272+U287</f>
        <v>#REF!</v>
      </c>
      <c r="V271" s="19" t="n">
        <f aca="false">V272+V287</f>
        <v>51301449.18</v>
      </c>
      <c r="W271" s="19" t="n">
        <f aca="false">W272+W287</f>
        <v>53373984.18</v>
      </c>
      <c r="Y271" s="20"/>
    </row>
    <row r="272" customFormat="false" ht="47.25" hidden="false" customHeight="false" outlineLevel="1" collapsed="false">
      <c r="A272" s="17" t="s">
        <v>305</v>
      </c>
      <c r="B272" s="18"/>
      <c r="C272" s="18" t="n">
        <v>822</v>
      </c>
      <c r="D272" s="18" t="s">
        <v>254</v>
      </c>
      <c r="E272" s="18" t="s">
        <v>20</v>
      </c>
      <c r="F272" s="22" t="s">
        <v>306</v>
      </c>
      <c r="G272" s="18" t="s">
        <v>18</v>
      </c>
      <c r="H272" s="18"/>
      <c r="I272" s="18"/>
      <c r="J272" s="18"/>
      <c r="K272" s="18"/>
      <c r="L272" s="18"/>
      <c r="M272" s="18"/>
      <c r="N272" s="18"/>
      <c r="O272" s="19" t="n">
        <f aca="false">O273+O275+O277+O285+O279+O281+O283</f>
        <v>54618461.21</v>
      </c>
      <c r="P272" s="19" t="n">
        <f aca="false">P273+P275+P277+P285+P279+P281+P283</f>
        <v>0</v>
      </c>
      <c r="Q272" s="19" t="n">
        <f aca="false">Q273+Q275+Q277+Q285+Q279+Q281+Q283</f>
        <v>0</v>
      </c>
      <c r="R272" s="19" t="n">
        <f aca="false">R273+R275+R277+R285+R279+R281+R283</f>
        <v>0</v>
      </c>
      <c r="S272" s="19" t="n">
        <f aca="false">S273+S275+S277+S285+S279+S281+S283</f>
        <v>0</v>
      </c>
      <c r="T272" s="19" t="n">
        <f aca="false">T273+T275+T277+T285+T279+T281+T283</f>
        <v>0</v>
      </c>
      <c r="U272" s="19" t="n">
        <f aca="false">U273+U275+U277+U285+U279+U281+U283</f>
        <v>0</v>
      </c>
      <c r="V272" s="19" t="n">
        <f aca="false">V273+V275+V277+V285+V279+V281+V283</f>
        <v>51083493.88</v>
      </c>
      <c r="W272" s="19" t="n">
        <f aca="false">W273+W275+W277+W285+W279+W281+W283</f>
        <v>53156028.88</v>
      </c>
    </row>
    <row r="273" customFormat="false" ht="47.25" hidden="false" customHeight="false" outlineLevel="1" collapsed="false">
      <c r="A273" s="17" t="s">
        <v>307</v>
      </c>
      <c r="B273" s="18"/>
      <c r="C273" s="18" t="n">
        <v>822</v>
      </c>
      <c r="D273" s="18" t="s">
        <v>254</v>
      </c>
      <c r="E273" s="18" t="s">
        <v>20</v>
      </c>
      <c r="F273" s="22" t="s">
        <v>308</v>
      </c>
      <c r="G273" s="18" t="s">
        <v>18</v>
      </c>
      <c r="H273" s="18"/>
      <c r="I273" s="18"/>
      <c r="J273" s="18"/>
      <c r="K273" s="18"/>
      <c r="L273" s="18"/>
      <c r="M273" s="18"/>
      <c r="N273" s="18"/>
      <c r="O273" s="19" t="n">
        <f aca="false">O274</f>
        <v>17747688.02</v>
      </c>
      <c r="P273" s="19" t="n">
        <f aca="false">P274</f>
        <v>0</v>
      </c>
      <c r="Q273" s="19" t="n">
        <f aca="false">Q274</f>
        <v>0</v>
      </c>
      <c r="R273" s="19" t="n">
        <f aca="false">R274</f>
        <v>0</v>
      </c>
      <c r="S273" s="19" t="n">
        <f aca="false">S274</f>
        <v>0</v>
      </c>
      <c r="T273" s="19" t="n">
        <f aca="false">T274</f>
        <v>0</v>
      </c>
      <c r="U273" s="19" t="n">
        <f aca="false">U274</f>
        <v>0</v>
      </c>
      <c r="V273" s="19" t="n">
        <f aca="false">V274</f>
        <v>13137599.65</v>
      </c>
      <c r="W273" s="19" t="n">
        <f aca="false">W274</f>
        <v>13137599.65</v>
      </c>
    </row>
    <row r="274" customFormat="false" ht="78.75" hidden="false" customHeight="false" outlineLevel="1" collapsed="false">
      <c r="A274" s="17" t="s">
        <v>309</v>
      </c>
      <c r="B274" s="18"/>
      <c r="C274" s="18" t="n">
        <v>822</v>
      </c>
      <c r="D274" s="18" t="s">
        <v>254</v>
      </c>
      <c r="E274" s="18" t="s">
        <v>20</v>
      </c>
      <c r="F274" s="22" t="s">
        <v>308</v>
      </c>
      <c r="G274" s="18" t="n">
        <v>611</v>
      </c>
      <c r="H274" s="18"/>
      <c r="I274" s="18"/>
      <c r="J274" s="18"/>
      <c r="K274" s="18"/>
      <c r="L274" s="18"/>
      <c r="M274" s="18"/>
      <c r="N274" s="18"/>
      <c r="O274" s="19" t="n">
        <v>17747688.02</v>
      </c>
      <c r="P274" s="21"/>
      <c r="Q274" s="21"/>
      <c r="R274" s="21"/>
      <c r="S274" s="21"/>
      <c r="T274" s="21"/>
      <c r="U274" s="21"/>
      <c r="V274" s="19" t="n">
        <v>13137599.65</v>
      </c>
      <c r="W274" s="19" t="n">
        <v>13137599.65</v>
      </c>
      <c r="X274" s="20" t="n">
        <f aca="false">O274+51480</f>
        <v>17799168.02</v>
      </c>
    </row>
    <row r="275" customFormat="false" ht="31.5" hidden="false" customHeight="false" outlineLevel="1" collapsed="false">
      <c r="A275" s="17" t="s">
        <v>310</v>
      </c>
      <c r="B275" s="18"/>
      <c r="C275" s="18" t="n">
        <v>822</v>
      </c>
      <c r="D275" s="18" t="s">
        <v>254</v>
      </c>
      <c r="E275" s="18" t="s">
        <v>20</v>
      </c>
      <c r="F275" s="22" t="s">
        <v>311</v>
      </c>
      <c r="G275" s="18" t="s">
        <v>18</v>
      </c>
      <c r="H275" s="18"/>
      <c r="I275" s="18"/>
      <c r="J275" s="18"/>
      <c r="K275" s="18"/>
      <c r="L275" s="18"/>
      <c r="M275" s="18"/>
      <c r="N275" s="18"/>
      <c r="O275" s="19" t="n">
        <f aca="false">O276</f>
        <v>3671599.19</v>
      </c>
      <c r="P275" s="19" t="n">
        <f aca="false">P276</f>
        <v>0</v>
      </c>
      <c r="Q275" s="19" t="n">
        <f aca="false">Q276</f>
        <v>0</v>
      </c>
      <c r="R275" s="19" t="n">
        <f aca="false">R276</f>
        <v>0</v>
      </c>
      <c r="S275" s="19" t="n">
        <f aca="false">S276</f>
        <v>0</v>
      </c>
      <c r="T275" s="19" t="n">
        <f aca="false">T276</f>
        <v>0</v>
      </c>
      <c r="U275" s="19" t="n">
        <f aca="false">U276</f>
        <v>0</v>
      </c>
      <c r="V275" s="19" t="n">
        <f aca="false">V276</f>
        <v>2672311.83</v>
      </c>
      <c r="W275" s="19" t="n">
        <f aca="false">W276</f>
        <v>2672311.83</v>
      </c>
    </row>
    <row r="276" customFormat="false" ht="78.75" hidden="false" customHeight="false" outlineLevel="1" collapsed="false">
      <c r="A276" s="17" t="s">
        <v>309</v>
      </c>
      <c r="B276" s="18"/>
      <c r="C276" s="18" t="n">
        <v>822</v>
      </c>
      <c r="D276" s="18" t="s">
        <v>254</v>
      </c>
      <c r="E276" s="18" t="s">
        <v>20</v>
      </c>
      <c r="F276" s="22" t="s">
        <v>311</v>
      </c>
      <c r="G276" s="18" t="n">
        <v>611</v>
      </c>
      <c r="H276" s="18"/>
      <c r="I276" s="18"/>
      <c r="J276" s="18"/>
      <c r="K276" s="18"/>
      <c r="L276" s="18"/>
      <c r="M276" s="18"/>
      <c r="N276" s="18"/>
      <c r="O276" s="19" t="n">
        <v>3671599.19</v>
      </c>
      <c r="P276" s="21"/>
      <c r="Q276" s="21"/>
      <c r="R276" s="21"/>
      <c r="S276" s="21"/>
      <c r="T276" s="21"/>
      <c r="U276" s="21"/>
      <c r="V276" s="19" t="n">
        <v>2672311.83</v>
      </c>
      <c r="W276" s="19" t="n">
        <v>2672311.83</v>
      </c>
      <c r="X276" s="20"/>
    </row>
    <row r="277" customFormat="false" ht="15.75" hidden="false" customHeight="false" outlineLevel="1" collapsed="false">
      <c r="A277" s="17" t="s">
        <v>80</v>
      </c>
      <c r="B277" s="18"/>
      <c r="C277" s="18" t="n">
        <v>822</v>
      </c>
      <c r="D277" s="18" t="s">
        <v>254</v>
      </c>
      <c r="E277" s="18" t="s">
        <v>20</v>
      </c>
      <c r="F277" s="22" t="s">
        <v>312</v>
      </c>
      <c r="G277" s="18" t="s">
        <v>18</v>
      </c>
      <c r="H277" s="18"/>
      <c r="I277" s="18"/>
      <c r="J277" s="18"/>
      <c r="K277" s="18"/>
      <c r="L277" s="18"/>
      <c r="M277" s="18"/>
      <c r="N277" s="18"/>
      <c r="O277" s="19" t="n">
        <f aca="false">O278</f>
        <v>589230</v>
      </c>
      <c r="P277" s="19" t="n">
        <f aca="false">P278</f>
        <v>0</v>
      </c>
      <c r="Q277" s="19" t="n">
        <f aca="false">Q278</f>
        <v>0</v>
      </c>
      <c r="R277" s="19" t="n">
        <f aca="false">R278</f>
        <v>0</v>
      </c>
      <c r="S277" s="19" t="n">
        <f aca="false">S278</f>
        <v>0</v>
      </c>
      <c r="T277" s="19" t="n">
        <f aca="false">T278</f>
        <v>0</v>
      </c>
      <c r="U277" s="19" t="n">
        <f aca="false">U278</f>
        <v>0</v>
      </c>
      <c r="V277" s="19" t="n">
        <f aca="false">V278</f>
        <v>506737.8</v>
      </c>
      <c r="W277" s="19" t="n">
        <f aca="false">W278</f>
        <v>506737.8</v>
      </c>
    </row>
    <row r="278" customFormat="false" ht="31.5" hidden="false" customHeight="false" outlineLevel="1" collapsed="false">
      <c r="A278" s="17" t="s">
        <v>313</v>
      </c>
      <c r="B278" s="18"/>
      <c r="C278" s="18" t="n">
        <v>822</v>
      </c>
      <c r="D278" s="18" t="s">
        <v>254</v>
      </c>
      <c r="E278" s="18" t="s">
        <v>20</v>
      </c>
      <c r="F278" s="22" t="s">
        <v>312</v>
      </c>
      <c r="G278" s="18" t="n">
        <v>612</v>
      </c>
      <c r="H278" s="18"/>
      <c r="I278" s="18"/>
      <c r="J278" s="18"/>
      <c r="K278" s="18"/>
      <c r="L278" s="18"/>
      <c r="M278" s="18"/>
      <c r="N278" s="18"/>
      <c r="O278" s="19" t="n">
        <v>589230</v>
      </c>
      <c r="P278" s="21"/>
      <c r="Q278" s="21"/>
      <c r="R278" s="21"/>
      <c r="S278" s="21"/>
      <c r="T278" s="21"/>
      <c r="U278" s="21"/>
      <c r="V278" s="19" t="n">
        <v>506737.8</v>
      </c>
      <c r="W278" s="19" t="n">
        <v>506737.8</v>
      </c>
    </row>
    <row r="279" customFormat="false" ht="31.5" hidden="false" customHeight="false" outlineLevel="1" collapsed="false">
      <c r="A279" s="17" t="s">
        <v>314</v>
      </c>
      <c r="B279" s="18"/>
      <c r="C279" s="18" t="n">
        <v>822</v>
      </c>
      <c r="D279" s="18" t="s">
        <v>254</v>
      </c>
      <c r="E279" s="18" t="s">
        <v>20</v>
      </c>
      <c r="F279" s="22" t="s">
        <v>315</v>
      </c>
      <c r="G279" s="18" t="s">
        <v>18</v>
      </c>
      <c r="H279" s="18"/>
      <c r="I279" s="18"/>
      <c r="J279" s="18"/>
      <c r="K279" s="18"/>
      <c r="L279" s="18"/>
      <c r="M279" s="18"/>
      <c r="N279" s="18"/>
      <c r="O279" s="19" t="n">
        <f aca="false">O280</f>
        <v>94050</v>
      </c>
      <c r="P279" s="19" t="n">
        <f aca="false">P280</f>
        <v>0</v>
      </c>
      <c r="Q279" s="19" t="n">
        <f aca="false">Q280</f>
        <v>0</v>
      </c>
      <c r="R279" s="19" t="n">
        <f aca="false">R280</f>
        <v>0</v>
      </c>
      <c r="S279" s="19" t="n">
        <f aca="false">S280</f>
        <v>0</v>
      </c>
      <c r="T279" s="19" t="n">
        <f aca="false">T280</f>
        <v>0</v>
      </c>
      <c r="U279" s="19" t="n">
        <f aca="false">U280</f>
        <v>0</v>
      </c>
      <c r="V279" s="19" t="n">
        <f aca="false">V280</f>
        <v>80883</v>
      </c>
      <c r="W279" s="19" t="n">
        <f aca="false">W280</f>
        <v>80883</v>
      </c>
    </row>
    <row r="280" customFormat="false" ht="31.5" hidden="false" customHeight="false" outlineLevel="1" collapsed="false">
      <c r="A280" s="17" t="s">
        <v>313</v>
      </c>
      <c r="B280" s="18"/>
      <c r="C280" s="18" t="n">
        <v>822</v>
      </c>
      <c r="D280" s="18" t="s">
        <v>254</v>
      </c>
      <c r="E280" s="18" t="s">
        <v>20</v>
      </c>
      <c r="F280" s="22" t="s">
        <v>315</v>
      </c>
      <c r="G280" s="18" t="n">
        <v>612</v>
      </c>
      <c r="H280" s="18"/>
      <c r="I280" s="18"/>
      <c r="J280" s="18"/>
      <c r="K280" s="18"/>
      <c r="L280" s="18"/>
      <c r="M280" s="18"/>
      <c r="N280" s="18"/>
      <c r="O280" s="19" t="n">
        <v>94050</v>
      </c>
      <c r="P280" s="21"/>
      <c r="Q280" s="21"/>
      <c r="R280" s="21"/>
      <c r="S280" s="21"/>
      <c r="T280" s="21"/>
      <c r="U280" s="21"/>
      <c r="V280" s="19" t="n">
        <v>80883</v>
      </c>
      <c r="W280" s="19" t="n">
        <v>80883</v>
      </c>
    </row>
    <row r="281" customFormat="false" ht="15.75" hidden="false" customHeight="false" outlineLevel="1" collapsed="false">
      <c r="A281" s="47" t="s">
        <v>316</v>
      </c>
      <c r="B281" s="18"/>
      <c r="C281" s="18" t="n">
        <v>822</v>
      </c>
      <c r="D281" s="18" t="s">
        <v>254</v>
      </c>
      <c r="E281" s="18" t="s">
        <v>20</v>
      </c>
      <c r="F281" s="22" t="s">
        <v>317</v>
      </c>
      <c r="G281" s="18" t="s">
        <v>18</v>
      </c>
      <c r="H281" s="18"/>
      <c r="I281" s="18"/>
      <c r="J281" s="18"/>
      <c r="K281" s="18"/>
      <c r="L281" s="18"/>
      <c r="M281" s="18"/>
      <c r="N281" s="18"/>
      <c r="O281" s="19" t="n">
        <f aca="false">O282</f>
        <v>104850</v>
      </c>
      <c r="P281" s="19" t="n">
        <f aca="false">P282</f>
        <v>0</v>
      </c>
      <c r="Q281" s="19" t="n">
        <f aca="false">Q282</f>
        <v>0</v>
      </c>
      <c r="R281" s="19" t="n">
        <f aca="false">R282</f>
        <v>0</v>
      </c>
      <c r="S281" s="19" t="n">
        <f aca="false">S282</f>
        <v>0</v>
      </c>
      <c r="T281" s="19" t="n">
        <f aca="false">T282</f>
        <v>0</v>
      </c>
      <c r="U281" s="19" t="n">
        <f aca="false">U282</f>
        <v>0</v>
      </c>
      <c r="V281" s="19" t="n">
        <f aca="false">V282</f>
        <v>90171</v>
      </c>
      <c r="W281" s="19" t="n">
        <f aca="false">W282</f>
        <v>90171</v>
      </c>
    </row>
    <row r="282" customFormat="false" ht="31.5" hidden="false" customHeight="false" outlineLevel="1" collapsed="false">
      <c r="A282" s="17" t="s">
        <v>313</v>
      </c>
      <c r="B282" s="18"/>
      <c r="C282" s="18" t="n">
        <v>822</v>
      </c>
      <c r="D282" s="18" t="s">
        <v>254</v>
      </c>
      <c r="E282" s="18" t="s">
        <v>20</v>
      </c>
      <c r="F282" s="22" t="s">
        <v>317</v>
      </c>
      <c r="G282" s="18" t="n">
        <v>612</v>
      </c>
      <c r="H282" s="18"/>
      <c r="I282" s="18"/>
      <c r="J282" s="18"/>
      <c r="K282" s="18"/>
      <c r="L282" s="18"/>
      <c r="M282" s="18"/>
      <c r="N282" s="18"/>
      <c r="O282" s="19" t="n">
        <v>104850</v>
      </c>
      <c r="P282" s="21"/>
      <c r="Q282" s="21"/>
      <c r="R282" s="21"/>
      <c r="S282" s="21"/>
      <c r="T282" s="21"/>
      <c r="U282" s="21"/>
      <c r="V282" s="19" t="n">
        <v>90171</v>
      </c>
      <c r="W282" s="19" t="n">
        <v>90171</v>
      </c>
    </row>
    <row r="283" customFormat="false" ht="37.5" hidden="false" customHeight="true" outlineLevel="1" collapsed="false">
      <c r="A283" s="17" t="s">
        <v>318</v>
      </c>
      <c r="B283" s="18"/>
      <c r="C283" s="18" t="n">
        <v>822</v>
      </c>
      <c r="D283" s="18" t="s">
        <v>254</v>
      </c>
      <c r="E283" s="18" t="s">
        <v>20</v>
      </c>
      <c r="F283" s="22" t="s">
        <v>319</v>
      </c>
      <c r="G283" s="18" t="s">
        <v>18</v>
      </c>
      <c r="H283" s="18"/>
      <c r="I283" s="18"/>
      <c r="J283" s="18"/>
      <c r="K283" s="18"/>
      <c r="L283" s="18"/>
      <c r="M283" s="18"/>
      <c r="N283" s="18"/>
      <c r="O283" s="19" t="n">
        <f aca="false">O284</f>
        <v>49860</v>
      </c>
      <c r="P283" s="19" t="n">
        <f aca="false">P284</f>
        <v>0</v>
      </c>
      <c r="Q283" s="19" t="n">
        <f aca="false">Q284</f>
        <v>0</v>
      </c>
      <c r="R283" s="19" t="n">
        <f aca="false">R284</f>
        <v>0</v>
      </c>
      <c r="S283" s="19" t="n">
        <f aca="false">S284</f>
        <v>0</v>
      </c>
      <c r="T283" s="19" t="n">
        <f aca="false">T284</f>
        <v>0</v>
      </c>
      <c r="U283" s="19" t="n">
        <f aca="false">U284</f>
        <v>0</v>
      </c>
      <c r="V283" s="19" t="n">
        <f aca="false">V284</f>
        <v>42879.6</v>
      </c>
      <c r="W283" s="19" t="n">
        <f aca="false">W284</f>
        <v>42879.6</v>
      </c>
    </row>
    <row r="284" customFormat="false" ht="31.5" hidden="false" customHeight="false" outlineLevel="1" collapsed="false">
      <c r="A284" s="17" t="s">
        <v>313</v>
      </c>
      <c r="B284" s="18"/>
      <c r="C284" s="18" t="n">
        <v>822</v>
      </c>
      <c r="D284" s="18" t="s">
        <v>254</v>
      </c>
      <c r="E284" s="18" t="s">
        <v>20</v>
      </c>
      <c r="F284" s="22" t="s">
        <v>319</v>
      </c>
      <c r="G284" s="18" t="n">
        <v>612</v>
      </c>
      <c r="H284" s="18"/>
      <c r="I284" s="18"/>
      <c r="J284" s="18"/>
      <c r="K284" s="18"/>
      <c r="L284" s="18"/>
      <c r="M284" s="18"/>
      <c r="N284" s="18"/>
      <c r="O284" s="19" t="n">
        <v>49860</v>
      </c>
      <c r="P284" s="21"/>
      <c r="Q284" s="21"/>
      <c r="R284" s="21"/>
      <c r="S284" s="21"/>
      <c r="T284" s="21"/>
      <c r="U284" s="21"/>
      <c r="V284" s="19" t="n">
        <v>42879.6</v>
      </c>
      <c r="W284" s="19" t="n">
        <v>42879.6</v>
      </c>
      <c r="X284" s="20"/>
    </row>
    <row r="285" customFormat="false" ht="94.5" hidden="false" customHeight="false" outlineLevel="1" collapsed="false">
      <c r="A285" s="17" t="s">
        <v>320</v>
      </c>
      <c r="B285" s="18"/>
      <c r="C285" s="18" t="n">
        <v>822</v>
      </c>
      <c r="D285" s="18" t="s">
        <v>254</v>
      </c>
      <c r="E285" s="18" t="s">
        <v>20</v>
      </c>
      <c r="F285" s="22" t="s">
        <v>321</v>
      </c>
      <c r="G285" s="18" t="s">
        <v>18</v>
      </c>
      <c r="H285" s="18"/>
      <c r="I285" s="18"/>
      <c r="J285" s="18"/>
      <c r="K285" s="18"/>
      <c r="L285" s="18"/>
      <c r="M285" s="18"/>
      <c r="N285" s="18"/>
      <c r="O285" s="19" t="n">
        <f aca="false">O286</f>
        <v>32361184</v>
      </c>
      <c r="P285" s="19" t="n">
        <f aca="false">P286</f>
        <v>0</v>
      </c>
      <c r="Q285" s="19" t="n">
        <f aca="false">Q286</f>
        <v>0</v>
      </c>
      <c r="R285" s="19" t="n">
        <f aca="false">R286</f>
        <v>0</v>
      </c>
      <c r="S285" s="19" t="n">
        <f aca="false">S286</f>
        <v>0</v>
      </c>
      <c r="T285" s="19" t="n">
        <f aca="false">T286</f>
        <v>0</v>
      </c>
      <c r="U285" s="19" t="n">
        <f aca="false">U286</f>
        <v>0</v>
      </c>
      <c r="V285" s="19" t="n">
        <f aca="false">V286</f>
        <v>34552911</v>
      </c>
      <c r="W285" s="19" t="n">
        <f aca="false">W286</f>
        <v>36625446</v>
      </c>
    </row>
    <row r="286" customFormat="false" ht="78.75" hidden="false" customHeight="false" outlineLevel="1" collapsed="false">
      <c r="A286" s="17" t="s">
        <v>309</v>
      </c>
      <c r="B286" s="18"/>
      <c r="C286" s="18" t="n">
        <v>822</v>
      </c>
      <c r="D286" s="18" t="s">
        <v>254</v>
      </c>
      <c r="E286" s="18" t="s">
        <v>20</v>
      </c>
      <c r="F286" s="22" t="s">
        <v>321</v>
      </c>
      <c r="G286" s="18" t="n">
        <v>611</v>
      </c>
      <c r="H286" s="18"/>
      <c r="I286" s="18"/>
      <c r="J286" s="18"/>
      <c r="K286" s="18"/>
      <c r="L286" s="18"/>
      <c r="M286" s="18"/>
      <c r="N286" s="18"/>
      <c r="O286" s="19" t="n">
        <v>32361184</v>
      </c>
      <c r="P286" s="21"/>
      <c r="Q286" s="21"/>
      <c r="R286" s="21"/>
      <c r="S286" s="21"/>
      <c r="T286" s="21"/>
      <c r="U286" s="21"/>
      <c r="V286" s="19" t="n">
        <v>34552911</v>
      </c>
      <c r="W286" s="19" t="n">
        <v>36625446</v>
      </c>
    </row>
    <row r="287" customFormat="false" ht="47.25" hidden="false" customHeight="false" outlineLevel="2" collapsed="false">
      <c r="A287" s="17" t="s">
        <v>322</v>
      </c>
      <c r="B287" s="18" t="s">
        <v>18</v>
      </c>
      <c r="C287" s="18" t="n">
        <v>822</v>
      </c>
      <c r="D287" s="18" t="s">
        <v>254</v>
      </c>
      <c r="E287" s="18" t="s">
        <v>20</v>
      </c>
      <c r="F287" s="22" t="s">
        <v>323</v>
      </c>
      <c r="G287" s="18" t="s">
        <v>18</v>
      </c>
      <c r="H287" s="18" t="s">
        <v>18</v>
      </c>
      <c r="I287" s="18"/>
      <c r="J287" s="18"/>
      <c r="K287" s="18"/>
      <c r="L287" s="18"/>
      <c r="M287" s="18"/>
      <c r="N287" s="18"/>
      <c r="O287" s="19" t="n">
        <f aca="false">O288</f>
        <v>529475</v>
      </c>
      <c r="P287" s="19" t="e">
        <f aca="false">#REF!+#REF!+#REF!</f>
        <v>#REF!</v>
      </c>
      <c r="Q287" s="19" t="e">
        <f aca="false">#REF!+#REF!+#REF!</f>
        <v>#REF!</v>
      </c>
      <c r="R287" s="19" t="e">
        <f aca="false">#REF!+#REF!+#REF!</f>
        <v>#REF!</v>
      </c>
      <c r="S287" s="19" t="e">
        <f aca="false">#REF!+#REF!+#REF!</f>
        <v>#REF!</v>
      </c>
      <c r="T287" s="19" t="e">
        <f aca="false">#REF!+#REF!+#REF!</f>
        <v>#REF!</v>
      </c>
      <c r="U287" s="19" t="e">
        <f aca="false">#REF!+#REF!+#REF!</f>
        <v>#REF!</v>
      </c>
      <c r="V287" s="19" t="n">
        <f aca="false">V288</f>
        <v>217955.3</v>
      </c>
      <c r="W287" s="19" t="n">
        <f aca="false">W288</f>
        <v>217955.3</v>
      </c>
    </row>
    <row r="288" customFormat="false" ht="31.5" hidden="false" customHeight="false" outlineLevel="4" collapsed="false">
      <c r="A288" s="17" t="s">
        <v>324</v>
      </c>
      <c r="B288" s="18"/>
      <c r="C288" s="18" t="n">
        <v>822</v>
      </c>
      <c r="D288" s="18" t="s">
        <v>254</v>
      </c>
      <c r="E288" s="18" t="s">
        <v>20</v>
      </c>
      <c r="F288" s="22" t="s">
        <v>325</v>
      </c>
      <c r="G288" s="18" t="s">
        <v>18</v>
      </c>
      <c r="H288" s="18"/>
      <c r="I288" s="18"/>
      <c r="J288" s="18"/>
      <c r="K288" s="18"/>
      <c r="L288" s="18"/>
      <c r="M288" s="18"/>
      <c r="N288" s="18"/>
      <c r="O288" s="19" t="n">
        <f aca="false">O289</f>
        <v>529475</v>
      </c>
      <c r="P288" s="21"/>
      <c r="Q288" s="21"/>
      <c r="R288" s="21"/>
      <c r="S288" s="21"/>
      <c r="T288" s="21"/>
      <c r="U288" s="21"/>
      <c r="V288" s="19" t="n">
        <f aca="false">V289</f>
        <v>217955.3</v>
      </c>
      <c r="W288" s="19" t="n">
        <f aca="false">W289</f>
        <v>217955.3</v>
      </c>
    </row>
    <row r="289" customFormat="false" ht="31.5" hidden="false" customHeight="false" outlineLevel="4" collapsed="false">
      <c r="A289" s="17" t="s">
        <v>313</v>
      </c>
      <c r="B289" s="18"/>
      <c r="C289" s="18" t="n">
        <v>822</v>
      </c>
      <c r="D289" s="18" t="s">
        <v>254</v>
      </c>
      <c r="E289" s="18" t="s">
        <v>20</v>
      </c>
      <c r="F289" s="22" t="s">
        <v>325</v>
      </c>
      <c r="G289" s="18" t="n">
        <v>612</v>
      </c>
      <c r="H289" s="18"/>
      <c r="I289" s="18"/>
      <c r="J289" s="18"/>
      <c r="K289" s="18"/>
      <c r="L289" s="18"/>
      <c r="M289" s="18"/>
      <c r="N289" s="18"/>
      <c r="O289" s="19" t="n">
        <v>529475</v>
      </c>
      <c r="P289" s="21"/>
      <c r="Q289" s="21"/>
      <c r="R289" s="21"/>
      <c r="S289" s="21"/>
      <c r="T289" s="21"/>
      <c r="U289" s="21"/>
      <c r="V289" s="19" t="n">
        <v>217955.3</v>
      </c>
      <c r="W289" s="19" t="n">
        <v>217955.3</v>
      </c>
    </row>
    <row r="290" customFormat="false" ht="15.75" hidden="false" customHeight="false" outlineLevel="1" collapsed="false">
      <c r="A290" s="17" t="s">
        <v>326</v>
      </c>
      <c r="B290" s="18" t="s">
        <v>18</v>
      </c>
      <c r="C290" s="18" t="n">
        <v>822</v>
      </c>
      <c r="D290" s="18" t="s">
        <v>254</v>
      </c>
      <c r="E290" s="18" t="s">
        <v>22</v>
      </c>
      <c r="F290" s="18" t="s">
        <v>17</v>
      </c>
      <c r="G290" s="18" t="s">
        <v>18</v>
      </c>
      <c r="H290" s="18" t="s">
        <v>18</v>
      </c>
      <c r="I290" s="18"/>
      <c r="J290" s="18"/>
      <c r="K290" s="18"/>
      <c r="L290" s="18"/>
      <c r="M290" s="18"/>
      <c r="N290" s="18"/>
      <c r="O290" s="19" t="n">
        <f aca="false">O291+O311+O325+O328</f>
        <v>227980338.19</v>
      </c>
      <c r="P290" s="19" t="e">
        <f aca="false">P291+P311+P325+P328</f>
        <v>#REF!</v>
      </c>
      <c r="Q290" s="19" t="e">
        <f aca="false">Q291+Q311+Q325+Q328</f>
        <v>#REF!</v>
      </c>
      <c r="R290" s="19" t="e">
        <f aca="false">R291+R311+R325+R328</f>
        <v>#REF!</v>
      </c>
      <c r="S290" s="19" t="e">
        <f aca="false">S291+S311+S325+S328</f>
        <v>#REF!</v>
      </c>
      <c r="T290" s="19" t="e">
        <f aca="false">T291+T311+T325+T328</f>
        <v>#REF!</v>
      </c>
      <c r="U290" s="19" t="e">
        <f aca="false">U291+U311+U325+U328</f>
        <v>#REF!</v>
      </c>
      <c r="V290" s="19" t="n">
        <f aca="false">V291+V311+V325+V328</f>
        <v>216315242.09</v>
      </c>
      <c r="W290" s="19" t="n">
        <f aca="false">W291+W311+W325+W328</f>
        <v>224378851.09</v>
      </c>
    </row>
    <row r="291" customFormat="false" ht="63.75" hidden="false" customHeight="true" outlineLevel="1" collapsed="false">
      <c r="A291" s="17" t="s">
        <v>327</v>
      </c>
      <c r="B291" s="18"/>
      <c r="C291" s="18" t="n">
        <v>822</v>
      </c>
      <c r="D291" s="18" t="s">
        <v>254</v>
      </c>
      <c r="E291" s="18" t="s">
        <v>22</v>
      </c>
      <c r="F291" s="22" t="s">
        <v>328</v>
      </c>
      <c r="G291" s="18" t="s">
        <v>18</v>
      </c>
      <c r="H291" s="18"/>
      <c r="I291" s="18"/>
      <c r="J291" s="18"/>
      <c r="K291" s="18"/>
      <c r="L291" s="18"/>
      <c r="M291" s="18"/>
      <c r="N291" s="18"/>
      <c r="O291" s="19" t="n">
        <f aca="false">O292+O294+O296+O300+O304+O306+O298+O302+O309</f>
        <v>198307121.24</v>
      </c>
      <c r="P291" s="19" t="n">
        <f aca="false">P292+P294+P296+P300+P304+P306+P298+P302+P309</f>
        <v>0</v>
      </c>
      <c r="Q291" s="19" t="n">
        <f aca="false">Q292+Q294+Q296+Q300+Q304+Q306+Q298+Q302+Q309</f>
        <v>0</v>
      </c>
      <c r="R291" s="19" t="n">
        <f aca="false">R292+R294+R296+R300+R304+R306+R298+R302+R309</f>
        <v>0</v>
      </c>
      <c r="S291" s="19" t="n">
        <f aca="false">S292+S294+S296+S300+S304+S306+S298+S302+S309</f>
        <v>0</v>
      </c>
      <c r="T291" s="19" t="n">
        <f aca="false">T292+T294+T296+T300+T304+T306+T298+T302+T309</f>
        <v>0</v>
      </c>
      <c r="U291" s="19" t="n">
        <f aca="false">U292+U294+U296+U300+U304+U306+U298+U302+U309</f>
        <v>0</v>
      </c>
      <c r="V291" s="19" t="n">
        <f aca="false">V292+V294+V296+V300+V304+V306+V298+V302+V309</f>
        <v>197324015.07</v>
      </c>
      <c r="W291" s="19" t="n">
        <f aca="false">W292+W294+W296+W300+W304+W306+W298+W302+W309</f>
        <v>205257574.07</v>
      </c>
    </row>
    <row r="292" customFormat="false" ht="47.25" hidden="false" customHeight="false" outlineLevel="1" collapsed="false">
      <c r="A292" s="17" t="s">
        <v>307</v>
      </c>
      <c r="B292" s="18"/>
      <c r="C292" s="18" t="n">
        <v>822</v>
      </c>
      <c r="D292" s="18" t="s">
        <v>254</v>
      </c>
      <c r="E292" s="18" t="s">
        <v>22</v>
      </c>
      <c r="F292" s="22" t="s">
        <v>329</v>
      </c>
      <c r="G292" s="18" t="s">
        <v>18</v>
      </c>
      <c r="H292" s="18"/>
      <c r="I292" s="18"/>
      <c r="J292" s="18"/>
      <c r="K292" s="18"/>
      <c r="L292" s="18"/>
      <c r="M292" s="18"/>
      <c r="N292" s="18"/>
      <c r="O292" s="19" t="n">
        <f aca="false">O293</f>
        <v>46023508.81</v>
      </c>
      <c r="P292" s="19" t="n">
        <f aca="false">P293</f>
        <v>0</v>
      </c>
      <c r="Q292" s="19" t="n">
        <f aca="false">Q293</f>
        <v>0</v>
      </c>
      <c r="R292" s="19" t="n">
        <f aca="false">R293</f>
        <v>0</v>
      </c>
      <c r="S292" s="19" t="n">
        <f aca="false">S293</f>
        <v>0</v>
      </c>
      <c r="T292" s="19" t="n">
        <f aca="false">T293</f>
        <v>0</v>
      </c>
      <c r="U292" s="19" t="n">
        <f aca="false">U293</f>
        <v>0</v>
      </c>
      <c r="V292" s="19" t="n">
        <f aca="false">V293</f>
        <v>34161194.92</v>
      </c>
      <c r="W292" s="19" t="n">
        <f aca="false">W293</f>
        <v>34161194.92</v>
      </c>
    </row>
    <row r="293" customFormat="false" ht="78.75" hidden="false" customHeight="false" outlineLevel="1" collapsed="false">
      <c r="A293" s="17" t="s">
        <v>309</v>
      </c>
      <c r="B293" s="18"/>
      <c r="C293" s="18" t="n">
        <v>822</v>
      </c>
      <c r="D293" s="18" t="s">
        <v>254</v>
      </c>
      <c r="E293" s="18" t="s">
        <v>22</v>
      </c>
      <c r="F293" s="22" t="s">
        <v>329</v>
      </c>
      <c r="G293" s="18" t="n">
        <v>611</v>
      </c>
      <c r="H293" s="18"/>
      <c r="I293" s="18"/>
      <c r="J293" s="18"/>
      <c r="K293" s="18"/>
      <c r="L293" s="18"/>
      <c r="M293" s="18"/>
      <c r="N293" s="18"/>
      <c r="O293" s="19" t="n">
        <v>46023508.81</v>
      </c>
      <c r="P293" s="21"/>
      <c r="Q293" s="21"/>
      <c r="R293" s="21"/>
      <c r="S293" s="21"/>
      <c r="T293" s="21"/>
      <c r="U293" s="21"/>
      <c r="V293" s="19" t="n">
        <v>34161194.92</v>
      </c>
      <c r="W293" s="19" t="n">
        <v>34161194.92</v>
      </c>
      <c r="X293" s="20"/>
    </row>
    <row r="294" customFormat="false" ht="31.5" hidden="false" customHeight="false" outlineLevel="1" collapsed="false">
      <c r="A294" s="17" t="s">
        <v>310</v>
      </c>
      <c r="B294" s="18"/>
      <c r="C294" s="18" t="n">
        <v>822</v>
      </c>
      <c r="D294" s="18" t="s">
        <v>254</v>
      </c>
      <c r="E294" s="18" t="s">
        <v>22</v>
      </c>
      <c r="F294" s="22" t="s">
        <v>330</v>
      </c>
      <c r="G294" s="18" t="s">
        <v>18</v>
      </c>
      <c r="H294" s="18"/>
      <c r="I294" s="18"/>
      <c r="J294" s="18"/>
      <c r="K294" s="18"/>
      <c r="L294" s="18"/>
      <c r="M294" s="18"/>
      <c r="N294" s="18"/>
      <c r="O294" s="19" t="n">
        <f aca="false">O295</f>
        <v>19714438.13</v>
      </c>
      <c r="P294" s="19" t="n">
        <f aca="false">P295</f>
        <v>0</v>
      </c>
      <c r="Q294" s="19" t="n">
        <f aca="false">Q295</f>
        <v>0</v>
      </c>
      <c r="R294" s="19" t="n">
        <f aca="false">R295</f>
        <v>0</v>
      </c>
      <c r="S294" s="19" t="n">
        <f aca="false">S295</f>
        <v>0</v>
      </c>
      <c r="T294" s="19" t="n">
        <f aca="false">T295</f>
        <v>0</v>
      </c>
      <c r="U294" s="19" t="n">
        <f aca="false">U295</f>
        <v>0</v>
      </c>
      <c r="V294" s="19" t="n">
        <f aca="false">V295</f>
        <v>14704840.25</v>
      </c>
      <c r="W294" s="19" t="n">
        <f aca="false">W295</f>
        <v>14704840.25</v>
      </c>
    </row>
    <row r="295" customFormat="false" ht="78.75" hidden="false" customHeight="false" outlineLevel="1" collapsed="false">
      <c r="A295" s="17" t="s">
        <v>309</v>
      </c>
      <c r="B295" s="18"/>
      <c r="C295" s="18" t="n">
        <v>822</v>
      </c>
      <c r="D295" s="18" t="s">
        <v>254</v>
      </c>
      <c r="E295" s="18" t="s">
        <v>22</v>
      </c>
      <c r="F295" s="22" t="s">
        <v>330</v>
      </c>
      <c r="G295" s="18" t="n">
        <v>611</v>
      </c>
      <c r="H295" s="18"/>
      <c r="I295" s="18"/>
      <c r="J295" s="18"/>
      <c r="K295" s="18"/>
      <c r="L295" s="18"/>
      <c r="M295" s="18"/>
      <c r="N295" s="18"/>
      <c r="O295" s="19" t="n">
        <v>19714438.13</v>
      </c>
      <c r="P295" s="21"/>
      <c r="Q295" s="21"/>
      <c r="R295" s="21"/>
      <c r="S295" s="21"/>
      <c r="T295" s="21"/>
      <c r="U295" s="21"/>
      <c r="V295" s="19" t="n">
        <v>14704840.25</v>
      </c>
      <c r="W295" s="19" t="n">
        <v>14704840.25</v>
      </c>
      <c r="X295" s="20"/>
    </row>
    <row r="296" customFormat="false" ht="15.75" hidden="false" customHeight="false" outlineLevel="1" collapsed="false">
      <c r="A296" s="17" t="s">
        <v>80</v>
      </c>
      <c r="B296" s="18"/>
      <c r="C296" s="18" t="n">
        <v>822</v>
      </c>
      <c r="D296" s="18" t="s">
        <v>254</v>
      </c>
      <c r="E296" s="18" t="s">
        <v>22</v>
      </c>
      <c r="F296" s="22" t="s">
        <v>331</v>
      </c>
      <c r="G296" s="18" t="s">
        <v>18</v>
      </c>
      <c r="H296" s="18"/>
      <c r="I296" s="18"/>
      <c r="J296" s="18"/>
      <c r="K296" s="18"/>
      <c r="L296" s="18"/>
      <c r="M296" s="18"/>
      <c r="N296" s="18"/>
      <c r="O296" s="19" t="n">
        <f aca="false">O297</f>
        <v>1863000</v>
      </c>
      <c r="P296" s="19" t="n">
        <f aca="false">P297</f>
        <v>0</v>
      </c>
      <c r="Q296" s="19" t="n">
        <f aca="false">Q297</f>
        <v>0</v>
      </c>
      <c r="R296" s="19" t="n">
        <f aca="false">R297</f>
        <v>0</v>
      </c>
      <c r="S296" s="19" t="n">
        <f aca="false">S297</f>
        <v>0</v>
      </c>
      <c r="T296" s="19" t="n">
        <f aca="false">T297</f>
        <v>0</v>
      </c>
      <c r="U296" s="19" t="n">
        <f aca="false">U297</f>
        <v>0</v>
      </c>
      <c r="V296" s="19" t="n">
        <f aca="false">V297</f>
        <v>1602180</v>
      </c>
      <c r="W296" s="19" t="n">
        <f aca="false">W297</f>
        <v>1602180</v>
      </c>
    </row>
    <row r="297" customFormat="false" ht="31.5" hidden="false" customHeight="false" outlineLevel="1" collapsed="false">
      <c r="A297" s="17" t="s">
        <v>313</v>
      </c>
      <c r="B297" s="18"/>
      <c r="C297" s="18" t="n">
        <v>822</v>
      </c>
      <c r="D297" s="18" t="s">
        <v>254</v>
      </c>
      <c r="E297" s="18" t="s">
        <v>22</v>
      </c>
      <c r="F297" s="22" t="s">
        <v>331</v>
      </c>
      <c r="G297" s="18" t="n">
        <v>612</v>
      </c>
      <c r="H297" s="18"/>
      <c r="I297" s="18"/>
      <c r="J297" s="18"/>
      <c r="K297" s="18"/>
      <c r="L297" s="18"/>
      <c r="M297" s="18"/>
      <c r="N297" s="18"/>
      <c r="O297" s="19" t="n">
        <v>1863000</v>
      </c>
      <c r="P297" s="21"/>
      <c r="Q297" s="21"/>
      <c r="R297" s="21"/>
      <c r="S297" s="21"/>
      <c r="T297" s="21"/>
      <c r="U297" s="21"/>
      <c r="V297" s="19" t="n">
        <v>1602180</v>
      </c>
      <c r="W297" s="19" t="n">
        <v>1602180</v>
      </c>
    </row>
    <row r="298" customFormat="false" ht="31.5" hidden="false" customHeight="false" outlineLevel="1" collapsed="false">
      <c r="A298" s="17" t="s">
        <v>314</v>
      </c>
      <c r="B298" s="18"/>
      <c r="C298" s="18" t="n">
        <v>822</v>
      </c>
      <c r="D298" s="18" t="s">
        <v>254</v>
      </c>
      <c r="E298" s="18" t="s">
        <v>22</v>
      </c>
      <c r="F298" s="22" t="s">
        <v>332</v>
      </c>
      <c r="G298" s="18" t="s">
        <v>18</v>
      </c>
      <c r="H298" s="18"/>
      <c r="I298" s="18"/>
      <c r="J298" s="18"/>
      <c r="K298" s="18"/>
      <c r="L298" s="18"/>
      <c r="M298" s="18"/>
      <c r="N298" s="18"/>
      <c r="O298" s="19" t="n">
        <f aca="false">O299</f>
        <v>292950</v>
      </c>
      <c r="P298" s="19" t="n">
        <f aca="false">P299</f>
        <v>0</v>
      </c>
      <c r="Q298" s="19" t="n">
        <f aca="false">Q299</f>
        <v>0</v>
      </c>
      <c r="R298" s="19" t="n">
        <f aca="false">R299</f>
        <v>0</v>
      </c>
      <c r="S298" s="19" t="n">
        <f aca="false">S299</f>
        <v>0</v>
      </c>
      <c r="T298" s="19" t="n">
        <f aca="false">T299</f>
        <v>0</v>
      </c>
      <c r="U298" s="19" t="n">
        <f aca="false">U299</f>
        <v>0</v>
      </c>
      <c r="V298" s="19" t="n">
        <f aca="false">V299</f>
        <v>251937</v>
      </c>
      <c r="W298" s="19" t="n">
        <f aca="false">W299</f>
        <v>251937</v>
      </c>
    </row>
    <row r="299" customFormat="false" ht="31.5" hidden="false" customHeight="false" outlineLevel="1" collapsed="false">
      <c r="A299" s="17" t="s">
        <v>313</v>
      </c>
      <c r="B299" s="18"/>
      <c r="C299" s="18" t="n">
        <v>822</v>
      </c>
      <c r="D299" s="18" t="s">
        <v>254</v>
      </c>
      <c r="E299" s="18" t="s">
        <v>22</v>
      </c>
      <c r="F299" s="22" t="s">
        <v>332</v>
      </c>
      <c r="G299" s="18" t="n">
        <v>612</v>
      </c>
      <c r="H299" s="18"/>
      <c r="I299" s="18"/>
      <c r="J299" s="18"/>
      <c r="K299" s="18"/>
      <c r="L299" s="18"/>
      <c r="M299" s="18"/>
      <c r="N299" s="18"/>
      <c r="O299" s="19" t="n">
        <v>292950</v>
      </c>
      <c r="P299" s="21"/>
      <c r="Q299" s="21"/>
      <c r="R299" s="21"/>
      <c r="S299" s="21"/>
      <c r="T299" s="21"/>
      <c r="U299" s="21"/>
      <c r="V299" s="19" t="n">
        <v>251937</v>
      </c>
      <c r="W299" s="19" t="n">
        <v>251937</v>
      </c>
    </row>
    <row r="300" customFormat="false" ht="15.75" hidden="false" customHeight="false" outlineLevel="1" collapsed="false">
      <c r="A300" s="17" t="s">
        <v>316</v>
      </c>
      <c r="B300" s="18"/>
      <c r="C300" s="18" t="n">
        <v>822</v>
      </c>
      <c r="D300" s="18" t="s">
        <v>254</v>
      </c>
      <c r="E300" s="18" t="s">
        <v>22</v>
      </c>
      <c r="F300" s="22" t="s">
        <v>333</v>
      </c>
      <c r="G300" s="18" t="s">
        <v>18</v>
      </c>
      <c r="H300" s="18"/>
      <c r="I300" s="18"/>
      <c r="J300" s="18"/>
      <c r="K300" s="18"/>
      <c r="L300" s="18"/>
      <c r="M300" s="18"/>
      <c r="N300" s="18"/>
      <c r="O300" s="19" t="n">
        <f aca="false">O301</f>
        <v>345500</v>
      </c>
      <c r="P300" s="19" t="n">
        <f aca="false">P301</f>
        <v>0</v>
      </c>
      <c r="Q300" s="19" t="n">
        <f aca="false">Q301</f>
        <v>0</v>
      </c>
      <c r="R300" s="19" t="n">
        <f aca="false">R301</f>
        <v>0</v>
      </c>
      <c r="S300" s="19" t="n">
        <f aca="false">S301</f>
        <v>0</v>
      </c>
      <c r="T300" s="19" t="n">
        <f aca="false">T301</f>
        <v>0</v>
      </c>
      <c r="U300" s="19" t="n">
        <f aca="false">U301</f>
        <v>0</v>
      </c>
      <c r="V300" s="19" t="n">
        <f aca="false">V301</f>
        <v>267030</v>
      </c>
      <c r="W300" s="19" t="n">
        <f aca="false">W301</f>
        <v>267030</v>
      </c>
    </row>
    <row r="301" customFormat="false" ht="31.5" hidden="false" customHeight="false" outlineLevel="1" collapsed="false">
      <c r="A301" s="17" t="s">
        <v>313</v>
      </c>
      <c r="B301" s="18"/>
      <c r="C301" s="18" t="n">
        <v>822</v>
      </c>
      <c r="D301" s="18" t="s">
        <v>254</v>
      </c>
      <c r="E301" s="18" t="s">
        <v>22</v>
      </c>
      <c r="F301" s="22" t="s">
        <v>333</v>
      </c>
      <c r="G301" s="18" t="n">
        <v>612</v>
      </c>
      <c r="H301" s="18"/>
      <c r="I301" s="18"/>
      <c r="J301" s="18"/>
      <c r="K301" s="18"/>
      <c r="L301" s="18"/>
      <c r="M301" s="18"/>
      <c r="N301" s="18"/>
      <c r="O301" s="19" t="n">
        <v>345500</v>
      </c>
      <c r="P301" s="21"/>
      <c r="Q301" s="21"/>
      <c r="R301" s="21"/>
      <c r="S301" s="21"/>
      <c r="T301" s="21"/>
      <c r="U301" s="21"/>
      <c r="V301" s="19" t="n">
        <v>267030</v>
      </c>
      <c r="W301" s="19" t="n">
        <v>267030</v>
      </c>
      <c r="X301" s="20"/>
    </row>
    <row r="302" customFormat="false" ht="33" hidden="false" customHeight="true" outlineLevel="1" collapsed="false">
      <c r="A302" s="17" t="s">
        <v>318</v>
      </c>
      <c r="B302" s="18"/>
      <c r="C302" s="18" t="n">
        <v>822</v>
      </c>
      <c r="D302" s="18" t="s">
        <v>254</v>
      </c>
      <c r="E302" s="18" t="s">
        <v>22</v>
      </c>
      <c r="F302" s="22" t="s">
        <v>334</v>
      </c>
      <c r="G302" s="18" t="s">
        <v>18</v>
      </c>
      <c r="H302" s="18"/>
      <c r="I302" s="18"/>
      <c r="J302" s="18"/>
      <c r="K302" s="18"/>
      <c r="L302" s="18"/>
      <c r="M302" s="18"/>
      <c r="N302" s="18"/>
      <c r="O302" s="19" t="n">
        <f aca="false">O303</f>
        <v>279090</v>
      </c>
      <c r="P302" s="19" t="n">
        <f aca="false">P303</f>
        <v>0</v>
      </c>
      <c r="Q302" s="19" t="n">
        <f aca="false">Q303</f>
        <v>0</v>
      </c>
      <c r="R302" s="19" t="n">
        <f aca="false">R303</f>
        <v>0</v>
      </c>
      <c r="S302" s="19" t="n">
        <f aca="false">S303</f>
        <v>0</v>
      </c>
      <c r="T302" s="19" t="n">
        <f aca="false">T303</f>
        <v>0</v>
      </c>
      <c r="U302" s="19" t="n">
        <f aca="false">U303</f>
        <v>0</v>
      </c>
      <c r="V302" s="19" t="n">
        <f aca="false">V303</f>
        <v>240017.4</v>
      </c>
      <c r="W302" s="19" t="n">
        <f aca="false">W303</f>
        <v>240017.4</v>
      </c>
    </row>
    <row r="303" customFormat="false" ht="31.5" hidden="false" customHeight="false" outlineLevel="1" collapsed="false">
      <c r="A303" s="17" t="s">
        <v>313</v>
      </c>
      <c r="B303" s="18"/>
      <c r="C303" s="18" t="n">
        <v>822</v>
      </c>
      <c r="D303" s="18" t="s">
        <v>254</v>
      </c>
      <c r="E303" s="18" t="s">
        <v>22</v>
      </c>
      <c r="F303" s="22" t="s">
        <v>334</v>
      </c>
      <c r="G303" s="18" t="n">
        <v>612</v>
      </c>
      <c r="H303" s="18"/>
      <c r="I303" s="18"/>
      <c r="J303" s="18"/>
      <c r="K303" s="18"/>
      <c r="L303" s="18"/>
      <c r="M303" s="18"/>
      <c r="N303" s="18"/>
      <c r="O303" s="19" t="n">
        <v>279090</v>
      </c>
      <c r="P303" s="21"/>
      <c r="Q303" s="21"/>
      <c r="R303" s="21"/>
      <c r="S303" s="21"/>
      <c r="T303" s="21"/>
      <c r="U303" s="21"/>
      <c r="V303" s="19" t="n">
        <v>240017.4</v>
      </c>
      <c r="W303" s="19" t="n">
        <v>240017.4</v>
      </c>
      <c r="X303" s="20"/>
    </row>
    <row r="304" customFormat="false" ht="118.5" hidden="false" customHeight="true" outlineLevel="1" collapsed="false">
      <c r="A304" s="17" t="s">
        <v>335</v>
      </c>
      <c r="B304" s="18"/>
      <c r="C304" s="18" t="n">
        <v>822</v>
      </c>
      <c r="D304" s="18" t="s">
        <v>254</v>
      </c>
      <c r="E304" s="18" t="s">
        <v>22</v>
      </c>
      <c r="F304" s="22" t="s">
        <v>336</v>
      </c>
      <c r="G304" s="18" t="s">
        <v>18</v>
      </c>
      <c r="H304" s="18"/>
      <c r="I304" s="18"/>
      <c r="J304" s="18"/>
      <c r="K304" s="18"/>
      <c r="L304" s="18"/>
      <c r="M304" s="18"/>
      <c r="N304" s="18"/>
      <c r="O304" s="19" t="n">
        <f aca="false">O305</f>
        <v>118302600</v>
      </c>
      <c r="P304" s="19" t="n">
        <f aca="false">P305</f>
        <v>0</v>
      </c>
      <c r="Q304" s="19" t="n">
        <f aca="false">Q305</f>
        <v>0</v>
      </c>
      <c r="R304" s="19" t="n">
        <f aca="false">R305</f>
        <v>0</v>
      </c>
      <c r="S304" s="19" t="n">
        <f aca="false">S305</f>
        <v>0</v>
      </c>
      <c r="T304" s="19" t="n">
        <f aca="false">T305</f>
        <v>0</v>
      </c>
      <c r="U304" s="19" t="n">
        <f aca="false">U305</f>
        <v>0</v>
      </c>
      <c r="V304" s="19" t="n">
        <f aca="false">V305</f>
        <v>126574644</v>
      </c>
      <c r="W304" s="19" t="n">
        <f aca="false">W305</f>
        <v>134508203</v>
      </c>
    </row>
    <row r="305" customFormat="false" ht="78" hidden="false" customHeight="true" outlineLevel="1" collapsed="false">
      <c r="A305" s="17" t="s">
        <v>309</v>
      </c>
      <c r="B305" s="18"/>
      <c r="C305" s="18" t="n">
        <v>822</v>
      </c>
      <c r="D305" s="18" t="s">
        <v>254</v>
      </c>
      <c r="E305" s="18" t="s">
        <v>22</v>
      </c>
      <c r="F305" s="22" t="s">
        <v>336</v>
      </c>
      <c r="G305" s="18" t="n">
        <v>611</v>
      </c>
      <c r="H305" s="18"/>
      <c r="I305" s="18"/>
      <c r="J305" s="18"/>
      <c r="K305" s="18"/>
      <c r="L305" s="18"/>
      <c r="M305" s="18"/>
      <c r="N305" s="18"/>
      <c r="O305" s="19" t="n">
        <v>118302600</v>
      </c>
      <c r="P305" s="21"/>
      <c r="Q305" s="21"/>
      <c r="R305" s="21"/>
      <c r="S305" s="21"/>
      <c r="T305" s="21"/>
      <c r="U305" s="21"/>
      <c r="V305" s="19" t="n">
        <v>126574644</v>
      </c>
      <c r="W305" s="19" t="n">
        <v>134508203</v>
      </c>
      <c r="X305" s="20"/>
    </row>
    <row r="306" customFormat="false" ht="64.5" hidden="false" customHeight="true" outlineLevel="1" collapsed="false">
      <c r="A306" s="17" t="s">
        <v>337</v>
      </c>
      <c r="B306" s="18"/>
      <c r="C306" s="18" t="n">
        <v>822</v>
      </c>
      <c r="D306" s="18" t="s">
        <v>254</v>
      </c>
      <c r="E306" s="18" t="s">
        <v>22</v>
      </c>
      <c r="F306" s="22" t="s">
        <v>338</v>
      </c>
      <c r="G306" s="18" t="s">
        <v>18</v>
      </c>
      <c r="H306" s="18"/>
      <c r="I306" s="18"/>
      <c r="J306" s="18"/>
      <c r="K306" s="18"/>
      <c r="L306" s="18"/>
      <c r="M306" s="18"/>
      <c r="N306" s="18"/>
      <c r="O306" s="19" t="n">
        <f aca="false">O307</f>
        <v>11115000</v>
      </c>
      <c r="P306" s="19" t="n">
        <f aca="false">P307</f>
        <v>0</v>
      </c>
      <c r="Q306" s="19" t="n">
        <f aca="false">Q307</f>
        <v>0</v>
      </c>
      <c r="R306" s="19" t="n">
        <f aca="false">R307</f>
        <v>0</v>
      </c>
      <c r="S306" s="19" t="n">
        <f aca="false">S307</f>
        <v>0</v>
      </c>
      <c r="T306" s="19" t="n">
        <f aca="false">T307</f>
        <v>0</v>
      </c>
      <c r="U306" s="19" t="n">
        <f aca="false">U307</f>
        <v>0</v>
      </c>
      <c r="V306" s="19" t="n">
        <f aca="false">V307</f>
        <v>17667000</v>
      </c>
      <c r="W306" s="19" t="n">
        <f aca="false">W307</f>
        <v>17667000</v>
      </c>
    </row>
    <row r="307" customFormat="false" ht="33" hidden="false" customHeight="true" outlineLevel="1" collapsed="false">
      <c r="A307" s="17" t="s">
        <v>313</v>
      </c>
      <c r="B307" s="18"/>
      <c r="C307" s="18" t="n">
        <v>822</v>
      </c>
      <c r="D307" s="18" t="s">
        <v>254</v>
      </c>
      <c r="E307" s="18" t="s">
        <v>22</v>
      </c>
      <c r="F307" s="22" t="s">
        <v>338</v>
      </c>
      <c r="G307" s="18" t="n">
        <v>612</v>
      </c>
      <c r="H307" s="18"/>
      <c r="I307" s="18"/>
      <c r="J307" s="18"/>
      <c r="K307" s="18"/>
      <c r="L307" s="18"/>
      <c r="M307" s="18"/>
      <c r="N307" s="18"/>
      <c r="O307" s="19" t="n">
        <v>11115000</v>
      </c>
      <c r="P307" s="21"/>
      <c r="Q307" s="21"/>
      <c r="R307" s="21"/>
      <c r="S307" s="21"/>
      <c r="T307" s="21"/>
      <c r="U307" s="21"/>
      <c r="V307" s="19" t="n">
        <v>17667000</v>
      </c>
      <c r="W307" s="19" t="n">
        <v>17667000</v>
      </c>
    </row>
    <row r="308" customFormat="false" ht="33" hidden="false" customHeight="true" outlineLevel="1" collapsed="false">
      <c r="A308" s="17" t="s">
        <v>339</v>
      </c>
      <c r="B308" s="18"/>
      <c r="C308" s="18" t="n">
        <v>822</v>
      </c>
      <c r="D308" s="18" t="s">
        <v>254</v>
      </c>
      <c r="E308" s="18" t="s">
        <v>22</v>
      </c>
      <c r="F308" s="22" t="s">
        <v>340</v>
      </c>
      <c r="G308" s="18" t="s">
        <v>18</v>
      </c>
      <c r="H308" s="18"/>
      <c r="I308" s="18"/>
      <c r="J308" s="18"/>
      <c r="K308" s="18"/>
      <c r="L308" s="18"/>
      <c r="M308" s="18"/>
      <c r="N308" s="18"/>
      <c r="O308" s="19" t="n">
        <f aca="false">O309</f>
        <v>371034.3</v>
      </c>
      <c r="P308" s="21"/>
      <c r="Q308" s="21"/>
      <c r="R308" s="21"/>
      <c r="S308" s="21"/>
      <c r="T308" s="21"/>
      <c r="U308" s="21"/>
      <c r="V308" s="19" t="n">
        <f aca="false">V309</f>
        <v>1855171.5</v>
      </c>
      <c r="W308" s="19" t="n">
        <f aca="false">W309</f>
        <v>1855171.5</v>
      </c>
    </row>
    <row r="309" customFormat="false" ht="63" hidden="false" customHeight="true" outlineLevel="1" collapsed="false">
      <c r="A309" s="17" t="s">
        <v>341</v>
      </c>
      <c r="B309" s="18"/>
      <c r="C309" s="18" t="n">
        <v>822</v>
      </c>
      <c r="D309" s="18" t="s">
        <v>254</v>
      </c>
      <c r="E309" s="18" t="s">
        <v>22</v>
      </c>
      <c r="F309" s="22" t="s">
        <v>342</v>
      </c>
      <c r="G309" s="18" t="s">
        <v>18</v>
      </c>
      <c r="H309" s="18"/>
      <c r="I309" s="18"/>
      <c r="J309" s="18"/>
      <c r="K309" s="18"/>
      <c r="L309" s="18"/>
      <c r="M309" s="18"/>
      <c r="N309" s="18"/>
      <c r="O309" s="19" t="n">
        <f aca="false">O310</f>
        <v>371034.3</v>
      </c>
      <c r="P309" s="19" t="n">
        <f aca="false">P310</f>
        <v>0</v>
      </c>
      <c r="Q309" s="19" t="n">
        <f aca="false">Q310</f>
        <v>0</v>
      </c>
      <c r="R309" s="19" t="n">
        <f aca="false">R310</f>
        <v>0</v>
      </c>
      <c r="S309" s="19" t="n">
        <f aca="false">S310</f>
        <v>0</v>
      </c>
      <c r="T309" s="19" t="n">
        <f aca="false">T310</f>
        <v>0</v>
      </c>
      <c r="U309" s="19" t="n">
        <f aca="false">U310</f>
        <v>0</v>
      </c>
      <c r="V309" s="19" t="n">
        <f aca="false">V310</f>
        <v>1855171.5</v>
      </c>
      <c r="W309" s="19" t="n">
        <f aca="false">W310</f>
        <v>1855171.5</v>
      </c>
    </row>
    <row r="310" customFormat="false" ht="33" hidden="false" customHeight="true" outlineLevel="1" collapsed="false">
      <c r="A310" s="17" t="s">
        <v>313</v>
      </c>
      <c r="B310" s="18"/>
      <c r="C310" s="18" t="n">
        <v>822</v>
      </c>
      <c r="D310" s="18" t="s">
        <v>254</v>
      </c>
      <c r="E310" s="18" t="s">
        <v>22</v>
      </c>
      <c r="F310" s="22" t="s">
        <v>342</v>
      </c>
      <c r="G310" s="18" t="n">
        <v>612</v>
      </c>
      <c r="H310" s="18"/>
      <c r="I310" s="18"/>
      <c r="J310" s="18"/>
      <c r="K310" s="18"/>
      <c r="L310" s="18"/>
      <c r="M310" s="18"/>
      <c r="N310" s="18"/>
      <c r="O310" s="19" t="n">
        <v>371034.3</v>
      </c>
      <c r="P310" s="21"/>
      <c r="Q310" s="21"/>
      <c r="R310" s="21"/>
      <c r="S310" s="21"/>
      <c r="T310" s="21"/>
      <c r="U310" s="21"/>
      <c r="V310" s="19" t="n">
        <v>1855171.5</v>
      </c>
      <c r="W310" s="19" t="n">
        <v>1855171.5</v>
      </c>
    </row>
    <row r="311" customFormat="false" ht="47.25" hidden="false" customHeight="false" outlineLevel="2" collapsed="false">
      <c r="A311" s="17" t="s">
        <v>343</v>
      </c>
      <c r="B311" s="18" t="s">
        <v>18</v>
      </c>
      <c r="C311" s="18" t="n">
        <v>822</v>
      </c>
      <c r="D311" s="18" t="s">
        <v>254</v>
      </c>
      <c r="E311" s="18" t="s">
        <v>22</v>
      </c>
      <c r="F311" s="22" t="s">
        <v>344</v>
      </c>
      <c r="G311" s="18" t="s">
        <v>18</v>
      </c>
      <c r="H311" s="18" t="s">
        <v>18</v>
      </c>
      <c r="I311" s="18"/>
      <c r="J311" s="18"/>
      <c r="K311" s="18"/>
      <c r="L311" s="18"/>
      <c r="M311" s="18"/>
      <c r="N311" s="18"/>
      <c r="O311" s="19" t="n">
        <f aca="false">O316+O318+O321+O323+O312+O314</f>
        <v>8555106.28</v>
      </c>
      <c r="P311" s="19" t="e">
        <f aca="false">#REF!+P316+#REF!+#REF!+#REF!</f>
        <v>#REF!</v>
      </c>
      <c r="Q311" s="19" t="e">
        <f aca="false">#REF!+Q316+#REF!+#REF!+#REF!</f>
        <v>#REF!</v>
      </c>
      <c r="R311" s="19" t="e">
        <f aca="false">#REF!+R316+#REF!+#REF!+#REF!</f>
        <v>#REF!</v>
      </c>
      <c r="S311" s="19" t="e">
        <f aca="false">#REF!+S316+#REF!+#REF!+#REF!</f>
        <v>#REF!</v>
      </c>
      <c r="T311" s="19" t="e">
        <f aca="false">#REF!+T316+#REF!+#REF!+#REF!</f>
        <v>#REF!</v>
      </c>
      <c r="U311" s="19" t="e">
        <f aca="false">#REF!+U316+#REF!+#REF!+#REF!</f>
        <v>#REF!</v>
      </c>
      <c r="V311" s="19" t="n">
        <f aca="false">V316+V318</f>
        <v>113893.02</v>
      </c>
      <c r="W311" s="19" t="n">
        <f aca="false">W316+W318</f>
        <v>113893.02</v>
      </c>
    </row>
    <row r="312" customFormat="false" ht="31.5" hidden="false" customHeight="false" outlineLevel="2" collapsed="false">
      <c r="A312" s="17" t="s">
        <v>324</v>
      </c>
      <c r="B312" s="18"/>
      <c r="C312" s="18" t="n">
        <v>822</v>
      </c>
      <c r="D312" s="18" t="s">
        <v>254</v>
      </c>
      <c r="E312" s="18" t="s">
        <v>22</v>
      </c>
      <c r="F312" s="22" t="s">
        <v>345</v>
      </c>
      <c r="G312" s="18" t="s">
        <v>18</v>
      </c>
      <c r="H312" s="18"/>
      <c r="I312" s="18"/>
      <c r="J312" s="18"/>
      <c r="K312" s="18"/>
      <c r="L312" s="18"/>
      <c r="M312" s="18"/>
      <c r="N312" s="18"/>
      <c r="O312" s="19" t="n">
        <f aca="false">O313</f>
        <v>4766444.27</v>
      </c>
      <c r="P312" s="19"/>
      <c r="Q312" s="19"/>
      <c r="R312" s="19"/>
      <c r="S312" s="19"/>
      <c r="T312" s="19"/>
      <c r="U312" s="19"/>
      <c r="V312" s="19"/>
      <c r="W312" s="19"/>
    </row>
    <row r="313" customFormat="false" ht="31.5" hidden="false" customHeight="false" outlineLevel="2" collapsed="false">
      <c r="A313" s="17" t="s">
        <v>313</v>
      </c>
      <c r="B313" s="18"/>
      <c r="C313" s="18" t="n">
        <v>822</v>
      </c>
      <c r="D313" s="18" t="s">
        <v>254</v>
      </c>
      <c r="E313" s="18" t="s">
        <v>22</v>
      </c>
      <c r="F313" s="22" t="s">
        <v>345</v>
      </c>
      <c r="G313" s="18" t="n">
        <v>612</v>
      </c>
      <c r="H313" s="18"/>
      <c r="I313" s="18"/>
      <c r="J313" s="18"/>
      <c r="K313" s="18"/>
      <c r="L313" s="18"/>
      <c r="M313" s="18"/>
      <c r="N313" s="18"/>
      <c r="O313" s="19" t="n">
        <v>4766444.27</v>
      </c>
      <c r="P313" s="19"/>
      <c r="Q313" s="19"/>
      <c r="R313" s="19"/>
      <c r="S313" s="19"/>
      <c r="T313" s="19"/>
      <c r="U313" s="19"/>
      <c r="V313" s="19"/>
      <c r="W313" s="19"/>
      <c r="X313" s="20"/>
    </row>
    <row r="314" customFormat="false" ht="47.25" hidden="false" customHeight="false" outlineLevel="2" collapsed="false">
      <c r="A314" s="17" t="s">
        <v>346</v>
      </c>
      <c r="B314" s="18"/>
      <c r="C314" s="18" t="n">
        <v>822</v>
      </c>
      <c r="D314" s="18" t="s">
        <v>254</v>
      </c>
      <c r="E314" s="18" t="s">
        <v>22</v>
      </c>
      <c r="F314" s="22" t="s">
        <v>347</v>
      </c>
      <c r="G314" s="18" t="s">
        <v>18</v>
      </c>
      <c r="H314" s="18"/>
      <c r="I314" s="18"/>
      <c r="J314" s="18"/>
      <c r="K314" s="18"/>
      <c r="L314" s="18"/>
      <c r="M314" s="18"/>
      <c r="N314" s="18"/>
      <c r="O314" s="19" t="n">
        <f aca="false">O315</f>
        <v>1100000</v>
      </c>
      <c r="P314" s="19"/>
      <c r="Q314" s="19"/>
      <c r="R314" s="19"/>
      <c r="S314" s="19"/>
      <c r="T314" s="19"/>
      <c r="U314" s="19"/>
      <c r="V314" s="19"/>
      <c r="W314" s="19"/>
      <c r="X314" s="20"/>
    </row>
    <row r="315" customFormat="false" ht="31.5" hidden="false" customHeight="false" outlineLevel="2" collapsed="false">
      <c r="A315" s="17" t="s">
        <v>313</v>
      </c>
      <c r="B315" s="18"/>
      <c r="C315" s="18" t="n">
        <v>822</v>
      </c>
      <c r="D315" s="18" t="s">
        <v>254</v>
      </c>
      <c r="E315" s="18" t="s">
        <v>22</v>
      </c>
      <c r="F315" s="22" t="s">
        <v>347</v>
      </c>
      <c r="G315" s="18" t="n">
        <v>612</v>
      </c>
      <c r="H315" s="18"/>
      <c r="I315" s="18"/>
      <c r="J315" s="18"/>
      <c r="K315" s="18"/>
      <c r="L315" s="18"/>
      <c r="M315" s="18"/>
      <c r="N315" s="18"/>
      <c r="O315" s="19" t="n">
        <v>1100000</v>
      </c>
      <c r="P315" s="19"/>
      <c r="Q315" s="19"/>
      <c r="R315" s="19"/>
      <c r="S315" s="19"/>
      <c r="T315" s="19"/>
      <c r="U315" s="19"/>
      <c r="V315" s="19"/>
      <c r="W315" s="19"/>
      <c r="X315" s="20"/>
    </row>
    <row r="316" customFormat="false" ht="62.25" hidden="false" customHeight="true" outlineLevel="3" collapsed="false">
      <c r="A316" s="17" t="s">
        <v>348</v>
      </c>
      <c r="B316" s="18" t="s">
        <v>18</v>
      </c>
      <c r="C316" s="18" t="n">
        <v>822</v>
      </c>
      <c r="D316" s="18" t="s">
        <v>254</v>
      </c>
      <c r="E316" s="18" t="s">
        <v>22</v>
      </c>
      <c r="F316" s="18" t="s">
        <v>349</v>
      </c>
      <c r="G316" s="18" t="s">
        <v>18</v>
      </c>
      <c r="H316" s="18" t="s">
        <v>18</v>
      </c>
      <c r="I316" s="18"/>
      <c r="J316" s="18"/>
      <c r="K316" s="18"/>
      <c r="L316" s="18"/>
      <c r="M316" s="18"/>
      <c r="N316" s="18"/>
      <c r="O316" s="19" t="n">
        <f aca="false">O317</f>
        <v>0</v>
      </c>
      <c r="P316" s="19" t="n">
        <f aca="false">P317</f>
        <v>0</v>
      </c>
      <c r="Q316" s="19" t="n">
        <f aca="false">Q317</f>
        <v>0</v>
      </c>
      <c r="R316" s="19" t="n">
        <f aca="false">R317</f>
        <v>0</v>
      </c>
      <c r="S316" s="19" t="n">
        <f aca="false">S317</f>
        <v>0</v>
      </c>
      <c r="T316" s="19" t="n">
        <f aca="false">T317</f>
        <v>0</v>
      </c>
      <c r="U316" s="19" t="n">
        <f aca="false">U317</f>
        <v>0</v>
      </c>
      <c r="V316" s="19" t="n">
        <f aca="false">V317</f>
        <v>57008.74</v>
      </c>
      <c r="W316" s="19" t="n">
        <f aca="false">W317</f>
        <v>57008.74</v>
      </c>
    </row>
    <row r="317" customFormat="false" ht="31.5" hidden="false" customHeight="false" outlineLevel="4" collapsed="false">
      <c r="A317" s="17" t="s">
        <v>313</v>
      </c>
      <c r="B317" s="18" t="s">
        <v>18</v>
      </c>
      <c r="C317" s="18" t="n">
        <v>822</v>
      </c>
      <c r="D317" s="18" t="s">
        <v>254</v>
      </c>
      <c r="E317" s="18" t="s">
        <v>22</v>
      </c>
      <c r="F317" s="22" t="s">
        <v>349</v>
      </c>
      <c r="G317" s="18" t="s">
        <v>350</v>
      </c>
      <c r="H317" s="18" t="s">
        <v>18</v>
      </c>
      <c r="I317" s="18"/>
      <c r="J317" s="18"/>
      <c r="K317" s="18"/>
      <c r="L317" s="18"/>
      <c r="M317" s="18"/>
      <c r="N317" s="18"/>
      <c r="O317" s="19" t="n">
        <v>0</v>
      </c>
      <c r="P317" s="21"/>
      <c r="Q317" s="21"/>
      <c r="R317" s="21"/>
      <c r="S317" s="21"/>
      <c r="T317" s="21"/>
      <c r="U317" s="21"/>
      <c r="V317" s="19" t="n">
        <v>57008.74</v>
      </c>
      <c r="W317" s="19" t="n">
        <v>57008.74</v>
      </c>
      <c r="X317" s="20"/>
    </row>
    <row r="318" customFormat="false" ht="80.25" hidden="false" customHeight="true" outlineLevel="4" collapsed="false">
      <c r="A318" s="17" t="s">
        <v>351</v>
      </c>
      <c r="B318" s="18"/>
      <c r="C318" s="18" t="n">
        <v>822</v>
      </c>
      <c r="D318" s="18" t="s">
        <v>254</v>
      </c>
      <c r="E318" s="18" t="s">
        <v>22</v>
      </c>
      <c r="F318" s="22" t="s">
        <v>352</v>
      </c>
      <c r="G318" s="18" t="s">
        <v>18</v>
      </c>
      <c r="H318" s="18"/>
      <c r="I318" s="18"/>
      <c r="J318" s="18"/>
      <c r="K318" s="18"/>
      <c r="L318" s="18"/>
      <c r="M318" s="18"/>
      <c r="N318" s="18"/>
      <c r="O318" s="19" t="n">
        <v>0</v>
      </c>
      <c r="P318" s="21"/>
      <c r="Q318" s="21"/>
      <c r="R318" s="21"/>
      <c r="S318" s="21"/>
      <c r="T318" s="21"/>
      <c r="U318" s="21"/>
      <c r="V318" s="19" t="n">
        <f aca="false">V319</f>
        <v>56884.28</v>
      </c>
      <c r="W318" s="19" t="n">
        <f aca="false">W319</f>
        <v>56884.28</v>
      </c>
      <c r="X318" s="20"/>
    </row>
    <row r="319" customFormat="false" ht="35.25" hidden="false" customHeight="true" outlineLevel="4" collapsed="false">
      <c r="A319" s="17" t="s">
        <v>313</v>
      </c>
      <c r="B319" s="18"/>
      <c r="C319" s="18" t="n">
        <v>822</v>
      </c>
      <c r="D319" s="18" t="s">
        <v>254</v>
      </c>
      <c r="E319" s="18" t="s">
        <v>22</v>
      </c>
      <c r="F319" s="22" t="s">
        <v>352</v>
      </c>
      <c r="G319" s="18" t="n">
        <v>612</v>
      </c>
      <c r="H319" s="18"/>
      <c r="I319" s="18"/>
      <c r="J319" s="18"/>
      <c r="K319" s="18"/>
      <c r="L319" s="18"/>
      <c r="M319" s="18"/>
      <c r="N319" s="18"/>
      <c r="O319" s="19"/>
      <c r="P319" s="21"/>
      <c r="Q319" s="21"/>
      <c r="R319" s="21"/>
      <c r="S319" s="21"/>
      <c r="T319" s="21"/>
      <c r="U319" s="21"/>
      <c r="V319" s="19" t="n">
        <v>56884.28</v>
      </c>
      <c r="W319" s="19" t="n">
        <v>56884.28</v>
      </c>
      <c r="X319" s="20"/>
    </row>
    <row r="320" customFormat="false" ht="35.25" hidden="false" customHeight="true" outlineLevel="4" collapsed="false">
      <c r="A320" s="17" t="s">
        <v>353</v>
      </c>
      <c r="B320" s="18"/>
      <c r="C320" s="18" t="n">
        <v>822</v>
      </c>
      <c r="D320" s="18" t="s">
        <v>254</v>
      </c>
      <c r="E320" s="18" t="s">
        <v>22</v>
      </c>
      <c r="F320" s="22" t="s">
        <v>354</v>
      </c>
      <c r="G320" s="18" t="s">
        <v>18</v>
      </c>
      <c r="H320" s="18"/>
      <c r="I320" s="18"/>
      <c r="J320" s="18"/>
      <c r="K320" s="18"/>
      <c r="L320" s="18"/>
      <c r="M320" s="18"/>
      <c r="N320" s="18"/>
      <c r="O320" s="19" t="n">
        <f aca="false">O321</f>
        <v>2661775.39</v>
      </c>
      <c r="P320" s="21"/>
      <c r="Q320" s="21"/>
      <c r="R320" s="21"/>
      <c r="S320" s="21"/>
      <c r="T320" s="21"/>
      <c r="U320" s="21"/>
      <c r="V320" s="19"/>
      <c r="W320" s="19"/>
      <c r="X320" s="20"/>
    </row>
    <row r="321" customFormat="false" ht="94.5" hidden="false" customHeight="false" outlineLevel="4" collapsed="false">
      <c r="A321" s="17" t="s">
        <v>355</v>
      </c>
      <c r="B321" s="18"/>
      <c r="C321" s="18" t="n">
        <v>822</v>
      </c>
      <c r="D321" s="18" t="s">
        <v>254</v>
      </c>
      <c r="E321" s="18" t="s">
        <v>22</v>
      </c>
      <c r="F321" s="22" t="s">
        <v>356</v>
      </c>
      <c r="G321" s="18" t="s">
        <v>18</v>
      </c>
      <c r="H321" s="18"/>
      <c r="I321" s="18"/>
      <c r="J321" s="18"/>
      <c r="K321" s="18"/>
      <c r="L321" s="18"/>
      <c r="M321" s="18"/>
      <c r="N321" s="18"/>
      <c r="O321" s="19" t="n">
        <f aca="false">O322</f>
        <v>2661775.39</v>
      </c>
      <c r="P321" s="21"/>
      <c r="Q321" s="21"/>
      <c r="R321" s="21"/>
      <c r="S321" s="21"/>
      <c r="T321" s="21"/>
      <c r="U321" s="21"/>
      <c r="V321" s="19"/>
      <c r="W321" s="19"/>
      <c r="X321" s="20"/>
    </row>
    <row r="322" customFormat="false" ht="31.5" hidden="false" customHeight="false" outlineLevel="4" collapsed="false">
      <c r="A322" s="17" t="s">
        <v>313</v>
      </c>
      <c r="B322" s="18"/>
      <c r="C322" s="18" t="n">
        <v>822</v>
      </c>
      <c r="D322" s="18" t="s">
        <v>254</v>
      </c>
      <c r="E322" s="18" t="s">
        <v>22</v>
      </c>
      <c r="F322" s="22" t="s">
        <v>356</v>
      </c>
      <c r="G322" s="18" t="s">
        <v>350</v>
      </c>
      <c r="H322" s="18"/>
      <c r="I322" s="18"/>
      <c r="J322" s="18"/>
      <c r="K322" s="18"/>
      <c r="L322" s="18"/>
      <c r="M322" s="18"/>
      <c r="N322" s="18"/>
      <c r="O322" s="19" t="n">
        <v>2661775.39</v>
      </c>
      <c r="P322" s="21"/>
      <c r="Q322" s="21"/>
      <c r="R322" s="21"/>
      <c r="S322" s="21"/>
      <c r="T322" s="21"/>
      <c r="U322" s="21"/>
      <c r="V322" s="19"/>
      <c r="W322" s="19"/>
      <c r="X322" s="20"/>
    </row>
    <row r="323" customFormat="false" ht="94.5" hidden="false" customHeight="false" outlineLevel="4" collapsed="false">
      <c r="A323" s="17" t="s">
        <v>357</v>
      </c>
      <c r="B323" s="18"/>
      <c r="C323" s="18" t="n">
        <v>822</v>
      </c>
      <c r="D323" s="18" t="s">
        <v>254</v>
      </c>
      <c r="E323" s="18" t="s">
        <v>22</v>
      </c>
      <c r="F323" s="22" t="s">
        <v>358</v>
      </c>
      <c r="G323" s="18" t="s">
        <v>18</v>
      </c>
      <c r="H323" s="18"/>
      <c r="I323" s="18"/>
      <c r="J323" s="18"/>
      <c r="K323" s="18"/>
      <c r="L323" s="18"/>
      <c r="M323" s="18"/>
      <c r="N323" s="18"/>
      <c r="O323" s="19" t="n">
        <f aca="false">O324</f>
        <v>26886.62</v>
      </c>
      <c r="P323" s="21"/>
      <c r="Q323" s="21"/>
      <c r="R323" s="21"/>
      <c r="S323" s="21"/>
      <c r="T323" s="21"/>
      <c r="U323" s="21"/>
      <c r="V323" s="19"/>
      <c r="W323" s="19"/>
      <c r="X323" s="20"/>
    </row>
    <row r="324" customFormat="false" ht="31.5" hidden="false" customHeight="false" outlineLevel="4" collapsed="false">
      <c r="A324" s="17" t="s">
        <v>313</v>
      </c>
      <c r="B324" s="18"/>
      <c r="C324" s="18" t="n">
        <v>822</v>
      </c>
      <c r="D324" s="18" t="s">
        <v>254</v>
      </c>
      <c r="E324" s="18" t="s">
        <v>22</v>
      </c>
      <c r="F324" s="22" t="s">
        <v>358</v>
      </c>
      <c r="G324" s="18" t="s">
        <v>350</v>
      </c>
      <c r="H324" s="18"/>
      <c r="I324" s="18"/>
      <c r="J324" s="18"/>
      <c r="K324" s="18"/>
      <c r="L324" s="18"/>
      <c r="M324" s="18"/>
      <c r="N324" s="18"/>
      <c r="O324" s="19" t="n">
        <v>26886.62</v>
      </c>
      <c r="P324" s="21"/>
      <c r="Q324" s="21"/>
      <c r="R324" s="21"/>
      <c r="S324" s="21"/>
      <c r="T324" s="21"/>
      <c r="U324" s="21"/>
      <c r="V324" s="19"/>
      <c r="W324" s="19"/>
      <c r="X324" s="20"/>
    </row>
    <row r="325" customFormat="false" ht="33" hidden="false" customHeight="true" outlineLevel="4" collapsed="false">
      <c r="A325" s="17" t="s">
        <v>359</v>
      </c>
      <c r="B325" s="18"/>
      <c r="C325" s="18" t="n">
        <v>822</v>
      </c>
      <c r="D325" s="18" t="s">
        <v>254</v>
      </c>
      <c r="E325" s="18" t="s">
        <v>22</v>
      </c>
      <c r="F325" s="22" t="s">
        <v>360</v>
      </c>
      <c r="G325" s="18" t="s">
        <v>18</v>
      </c>
      <c r="H325" s="18"/>
      <c r="I325" s="18"/>
      <c r="J325" s="18"/>
      <c r="K325" s="18"/>
      <c r="L325" s="18"/>
      <c r="M325" s="18"/>
      <c r="N325" s="18"/>
      <c r="O325" s="19" t="n">
        <f aca="false">O326</f>
        <v>260600</v>
      </c>
      <c r="P325" s="19" t="n">
        <f aca="false">P326</f>
        <v>0</v>
      </c>
      <c r="Q325" s="19" t="n">
        <f aca="false">Q326</f>
        <v>0</v>
      </c>
      <c r="R325" s="19" t="n">
        <f aca="false">R326</f>
        <v>0</v>
      </c>
      <c r="S325" s="19" t="n">
        <f aca="false">S326</f>
        <v>0</v>
      </c>
      <c r="T325" s="19" t="n">
        <f aca="false">T326</f>
        <v>0</v>
      </c>
      <c r="U325" s="19" t="n">
        <f aca="false">U326</f>
        <v>0</v>
      </c>
      <c r="V325" s="19" t="n">
        <f aca="false">V326</f>
        <v>301860</v>
      </c>
      <c r="W325" s="19" t="n">
        <f aca="false">W326</f>
        <v>301860</v>
      </c>
    </row>
    <row r="326" customFormat="false" ht="33" hidden="false" customHeight="true" outlineLevel="4" collapsed="false">
      <c r="A326" s="17" t="s">
        <v>361</v>
      </c>
      <c r="B326" s="18"/>
      <c r="C326" s="18" t="n">
        <v>822</v>
      </c>
      <c r="D326" s="18" t="s">
        <v>254</v>
      </c>
      <c r="E326" s="18" t="s">
        <v>22</v>
      </c>
      <c r="F326" s="22" t="s">
        <v>362</v>
      </c>
      <c r="G326" s="18" t="s">
        <v>18</v>
      </c>
      <c r="H326" s="18"/>
      <c r="I326" s="18"/>
      <c r="J326" s="18"/>
      <c r="K326" s="18"/>
      <c r="L326" s="18"/>
      <c r="M326" s="18"/>
      <c r="N326" s="18"/>
      <c r="O326" s="19" t="n">
        <f aca="false">O327</f>
        <v>260600</v>
      </c>
      <c r="P326" s="19" t="n">
        <f aca="false">P327</f>
        <v>0</v>
      </c>
      <c r="Q326" s="19" t="n">
        <f aca="false">Q327</f>
        <v>0</v>
      </c>
      <c r="R326" s="19" t="n">
        <f aca="false">R327</f>
        <v>0</v>
      </c>
      <c r="S326" s="19" t="n">
        <f aca="false">S327</f>
        <v>0</v>
      </c>
      <c r="T326" s="19" t="n">
        <f aca="false">T327</f>
        <v>0</v>
      </c>
      <c r="U326" s="19" t="n">
        <f aca="false">U327</f>
        <v>0</v>
      </c>
      <c r="V326" s="19" t="n">
        <f aca="false">V327</f>
        <v>301860</v>
      </c>
      <c r="W326" s="19" t="n">
        <f aca="false">W327</f>
        <v>301860</v>
      </c>
    </row>
    <row r="327" customFormat="false" ht="31.5" hidden="false" customHeight="false" outlineLevel="4" collapsed="false">
      <c r="A327" s="17" t="s">
        <v>313</v>
      </c>
      <c r="B327" s="18"/>
      <c r="C327" s="18" t="n">
        <v>822</v>
      </c>
      <c r="D327" s="18" t="s">
        <v>254</v>
      </c>
      <c r="E327" s="18" t="s">
        <v>22</v>
      </c>
      <c r="F327" s="22" t="s">
        <v>362</v>
      </c>
      <c r="G327" s="18" t="n">
        <v>612</v>
      </c>
      <c r="H327" s="18"/>
      <c r="I327" s="18"/>
      <c r="J327" s="18"/>
      <c r="K327" s="18"/>
      <c r="L327" s="18"/>
      <c r="M327" s="18"/>
      <c r="N327" s="18"/>
      <c r="O327" s="19" t="n">
        <v>260600</v>
      </c>
      <c r="P327" s="21"/>
      <c r="Q327" s="21"/>
      <c r="R327" s="21"/>
      <c r="S327" s="21"/>
      <c r="T327" s="21"/>
      <c r="U327" s="21"/>
      <c r="V327" s="19" t="n">
        <v>301860</v>
      </c>
      <c r="W327" s="19" t="n">
        <v>301860</v>
      </c>
    </row>
    <row r="328" customFormat="false" ht="47.25" hidden="false" customHeight="false" outlineLevel="2" collapsed="false">
      <c r="A328" s="17" t="s">
        <v>363</v>
      </c>
      <c r="B328" s="18" t="s">
        <v>18</v>
      </c>
      <c r="C328" s="18" t="n">
        <v>822</v>
      </c>
      <c r="D328" s="18" t="s">
        <v>254</v>
      </c>
      <c r="E328" s="18" t="s">
        <v>22</v>
      </c>
      <c r="F328" s="22" t="s">
        <v>364</v>
      </c>
      <c r="G328" s="18" t="s">
        <v>18</v>
      </c>
      <c r="H328" s="18" t="s">
        <v>18</v>
      </c>
      <c r="I328" s="18"/>
      <c r="J328" s="18"/>
      <c r="K328" s="18"/>
      <c r="L328" s="18"/>
      <c r="M328" s="18"/>
      <c r="N328" s="18"/>
      <c r="O328" s="19" t="n">
        <f aca="false">O329+O331+O333+O335</f>
        <v>20857510.67</v>
      </c>
      <c r="P328" s="19" t="n">
        <f aca="false">P329+P331+P333+P335</f>
        <v>0</v>
      </c>
      <c r="Q328" s="19" t="n">
        <f aca="false">Q329+Q331+Q333+Q335</f>
        <v>0</v>
      </c>
      <c r="R328" s="19" t="n">
        <f aca="false">R329+R331+R333+R335</f>
        <v>0</v>
      </c>
      <c r="S328" s="19" t="n">
        <f aca="false">S329+S331+S333+S335</f>
        <v>0</v>
      </c>
      <c r="T328" s="19" t="n">
        <f aca="false">T329+T331+T333+T335</f>
        <v>0</v>
      </c>
      <c r="U328" s="19" t="n">
        <f aca="false">U329+U331+U333+U335</f>
        <v>0</v>
      </c>
      <c r="V328" s="19" t="n">
        <f aca="false">V329+V331+V333+V335</f>
        <v>18575474</v>
      </c>
      <c r="W328" s="19" t="n">
        <f aca="false">W329+W331+W333+W335</f>
        <v>18705524</v>
      </c>
    </row>
    <row r="329" customFormat="false" ht="47.25" hidden="false" customHeight="false" outlineLevel="3" collapsed="false">
      <c r="A329" s="17" t="s">
        <v>365</v>
      </c>
      <c r="B329" s="18" t="s">
        <v>18</v>
      </c>
      <c r="C329" s="18" t="n">
        <v>822</v>
      </c>
      <c r="D329" s="18" t="s">
        <v>254</v>
      </c>
      <c r="E329" s="18" t="s">
        <v>22</v>
      </c>
      <c r="F329" s="22" t="s">
        <v>366</v>
      </c>
      <c r="G329" s="18" t="s">
        <v>18</v>
      </c>
      <c r="H329" s="18" t="s">
        <v>18</v>
      </c>
      <c r="I329" s="18"/>
      <c r="J329" s="18"/>
      <c r="K329" s="18"/>
      <c r="L329" s="18"/>
      <c r="M329" s="18"/>
      <c r="N329" s="18"/>
      <c r="O329" s="19" t="n">
        <f aca="false">O330</f>
        <v>4524550</v>
      </c>
      <c r="P329" s="19" t="n">
        <f aca="false">P330</f>
        <v>0</v>
      </c>
      <c r="Q329" s="19" t="n">
        <f aca="false">Q330</f>
        <v>0</v>
      </c>
      <c r="R329" s="19" t="n">
        <f aca="false">R330</f>
        <v>0</v>
      </c>
      <c r="S329" s="19" t="n">
        <f aca="false">S330</f>
        <v>0</v>
      </c>
      <c r="T329" s="19" t="n">
        <f aca="false">T330</f>
        <v>0</v>
      </c>
      <c r="U329" s="19" t="n">
        <f aca="false">U330</f>
        <v>0</v>
      </c>
      <c r="V329" s="19" t="n">
        <f aca="false">V330</f>
        <v>4524550</v>
      </c>
      <c r="W329" s="19" t="n">
        <f aca="false">W330</f>
        <v>4524550</v>
      </c>
    </row>
    <row r="330" customFormat="false" ht="31.5" hidden="false" customHeight="false" outlineLevel="4" collapsed="false">
      <c r="A330" s="17" t="s">
        <v>313</v>
      </c>
      <c r="B330" s="18" t="s">
        <v>18</v>
      </c>
      <c r="C330" s="18" t="n">
        <v>822</v>
      </c>
      <c r="D330" s="18" t="s">
        <v>254</v>
      </c>
      <c r="E330" s="18" t="s">
        <v>22</v>
      </c>
      <c r="F330" s="22" t="s">
        <v>366</v>
      </c>
      <c r="G330" s="18" t="s">
        <v>350</v>
      </c>
      <c r="H330" s="18" t="s">
        <v>18</v>
      </c>
      <c r="I330" s="18"/>
      <c r="J330" s="18"/>
      <c r="K330" s="18"/>
      <c r="L330" s="18"/>
      <c r="M330" s="18"/>
      <c r="N330" s="18"/>
      <c r="O330" s="19" t="n">
        <v>4524550</v>
      </c>
      <c r="P330" s="21"/>
      <c r="Q330" s="21"/>
      <c r="R330" s="21"/>
      <c r="S330" s="21"/>
      <c r="T330" s="21"/>
      <c r="U330" s="21"/>
      <c r="V330" s="19" t="n">
        <v>4524550</v>
      </c>
      <c r="W330" s="19" t="n">
        <v>4524550</v>
      </c>
    </row>
    <row r="331" customFormat="false" ht="78.75" hidden="false" customHeight="false" outlineLevel="3" collapsed="false">
      <c r="A331" s="17" t="s">
        <v>367</v>
      </c>
      <c r="B331" s="18" t="s">
        <v>18</v>
      </c>
      <c r="C331" s="18" t="n">
        <v>822</v>
      </c>
      <c r="D331" s="18" t="s">
        <v>254</v>
      </c>
      <c r="E331" s="18" t="s">
        <v>22</v>
      </c>
      <c r="F331" s="22" t="s">
        <v>368</v>
      </c>
      <c r="G331" s="18" t="s">
        <v>18</v>
      </c>
      <c r="H331" s="18" t="s">
        <v>18</v>
      </c>
      <c r="I331" s="18"/>
      <c r="J331" s="18"/>
      <c r="K331" s="18"/>
      <c r="L331" s="18"/>
      <c r="M331" s="18"/>
      <c r="N331" s="18"/>
      <c r="O331" s="19" t="n">
        <f aca="false">O332</f>
        <v>7355050</v>
      </c>
      <c r="P331" s="19" t="n">
        <f aca="false">P332</f>
        <v>0</v>
      </c>
      <c r="Q331" s="19" t="n">
        <f aca="false">Q332</f>
        <v>0</v>
      </c>
      <c r="R331" s="19" t="n">
        <f aca="false">R332</f>
        <v>0</v>
      </c>
      <c r="S331" s="19" t="n">
        <f aca="false">S332</f>
        <v>0</v>
      </c>
      <c r="T331" s="19" t="n">
        <f aca="false">T332</f>
        <v>0</v>
      </c>
      <c r="U331" s="19" t="n">
        <f aca="false">U332</f>
        <v>0</v>
      </c>
      <c r="V331" s="19" t="n">
        <f aca="false">V332</f>
        <v>7355050</v>
      </c>
      <c r="W331" s="19" t="n">
        <f aca="false">W332</f>
        <v>7485100</v>
      </c>
    </row>
    <row r="332" customFormat="false" ht="31.5" hidden="false" customHeight="false" outlineLevel="4" collapsed="false">
      <c r="A332" s="17" t="s">
        <v>313</v>
      </c>
      <c r="B332" s="18" t="s">
        <v>18</v>
      </c>
      <c r="C332" s="18" t="n">
        <v>822</v>
      </c>
      <c r="D332" s="18" t="s">
        <v>254</v>
      </c>
      <c r="E332" s="18" t="s">
        <v>22</v>
      </c>
      <c r="F332" s="22" t="s">
        <v>368</v>
      </c>
      <c r="G332" s="18" t="s">
        <v>350</v>
      </c>
      <c r="H332" s="18" t="s">
        <v>18</v>
      </c>
      <c r="I332" s="18"/>
      <c r="J332" s="18"/>
      <c r="K332" s="18"/>
      <c r="L332" s="18"/>
      <c r="M332" s="18"/>
      <c r="N332" s="18"/>
      <c r="O332" s="19" t="n">
        <v>7355050</v>
      </c>
      <c r="P332" s="21"/>
      <c r="Q332" s="21"/>
      <c r="R332" s="21"/>
      <c r="S332" s="21"/>
      <c r="T332" s="21"/>
      <c r="U332" s="21"/>
      <c r="V332" s="19" t="n">
        <v>7355050</v>
      </c>
      <c r="W332" s="19" t="n">
        <v>7485100</v>
      </c>
    </row>
    <row r="333" customFormat="false" ht="31.5" hidden="false" customHeight="true" outlineLevel="2" collapsed="false">
      <c r="A333" s="17" t="s">
        <v>369</v>
      </c>
      <c r="B333" s="18" t="s">
        <v>18</v>
      </c>
      <c r="C333" s="18" t="n">
        <v>822</v>
      </c>
      <c r="D333" s="18" t="s">
        <v>254</v>
      </c>
      <c r="E333" s="18" t="s">
        <v>22</v>
      </c>
      <c r="F333" s="22" t="s">
        <v>370</v>
      </c>
      <c r="G333" s="18" t="s">
        <v>18</v>
      </c>
      <c r="H333" s="18" t="s">
        <v>18</v>
      </c>
      <c r="I333" s="18"/>
      <c r="J333" s="18"/>
      <c r="K333" s="18"/>
      <c r="L333" s="18"/>
      <c r="M333" s="18"/>
      <c r="N333" s="18"/>
      <c r="O333" s="19" t="n">
        <f aca="false">O334</f>
        <v>8120750.67</v>
      </c>
      <c r="P333" s="19" t="n">
        <f aca="false">P334</f>
        <v>0</v>
      </c>
      <c r="Q333" s="19" t="n">
        <f aca="false">Q334</f>
        <v>0</v>
      </c>
      <c r="R333" s="19" t="n">
        <f aca="false">R334</f>
        <v>0</v>
      </c>
      <c r="S333" s="19" t="n">
        <f aca="false">S334</f>
        <v>0</v>
      </c>
      <c r="T333" s="19" t="n">
        <f aca="false">T334</f>
        <v>0</v>
      </c>
      <c r="U333" s="19" t="n">
        <f aca="false">U334</f>
        <v>0</v>
      </c>
      <c r="V333" s="19" t="n">
        <f aca="false">V334</f>
        <v>5958716.4</v>
      </c>
      <c r="W333" s="19" t="n">
        <f aca="false">W334</f>
        <v>5958716.4</v>
      </c>
    </row>
    <row r="334" customFormat="false" ht="31.5" hidden="false" customHeight="false" outlineLevel="3" collapsed="false">
      <c r="A334" s="17" t="s">
        <v>313</v>
      </c>
      <c r="B334" s="18" t="s">
        <v>18</v>
      </c>
      <c r="C334" s="18" t="n">
        <v>822</v>
      </c>
      <c r="D334" s="18" t="s">
        <v>254</v>
      </c>
      <c r="E334" s="18" t="s">
        <v>22</v>
      </c>
      <c r="F334" s="22" t="s">
        <v>370</v>
      </c>
      <c r="G334" s="18" t="n">
        <v>612</v>
      </c>
      <c r="H334" s="18" t="s">
        <v>18</v>
      </c>
      <c r="I334" s="18"/>
      <c r="J334" s="18"/>
      <c r="K334" s="18"/>
      <c r="L334" s="18"/>
      <c r="M334" s="18"/>
      <c r="N334" s="18"/>
      <c r="O334" s="19" t="n">
        <v>8120750.67</v>
      </c>
      <c r="P334" s="21"/>
      <c r="Q334" s="21"/>
      <c r="R334" s="21"/>
      <c r="S334" s="21"/>
      <c r="T334" s="21"/>
      <c r="U334" s="21"/>
      <c r="V334" s="19" t="n">
        <v>5958716.4</v>
      </c>
      <c r="W334" s="19" t="n">
        <v>5958716.4</v>
      </c>
      <c r="X334" s="20"/>
    </row>
    <row r="335" customFormat="false" ht="47.25" hidden="false" customHeight="false" outlineLevel="4" collapsed="false">
      <c r="A335" s="17" t="s">
        <v>371</v>
      </c>
      <c r="B335" s="18" t="s">
        <v>18</v>
      </c>
      <c r="C335" s="18" t="n">
        <v>822</v>
      </c>
      <c r="D335" s="18" t="s">
        <v>254</v>
      </c>
      <c r="E335" s="18" t="s">
        <v>22</v>
      </c>
      <c r="F335" s="22" t="s">
        <v>372</v>
      </c>
      <c r="G335" s="18" t="s">
        <v>18</v>
      </c>
      <c r="H335" s="18" t="s">
        <v>18</v>
      </c>
      <c r="I335" s="18"/>
      <c r="J335" s="18"/>
      <c r="K335" s="18"/>
      <c r="L335" s="18"/>
      <c r="M335" s="18"/>
      <c r="N335" s="18"/>
      <c r="O335" s="19" t="n">
        <f aca="false">O336</f>
        <v>857160</v>
      </c>
      <c r="P335" s="19" t="n">
        <f aca="false">P336</f>
        <v>0</v>
      </c>
      <c r="Q335" s="19" t="n">
        <f aca="false">Q336</f>
        <v>0</v>
      </c>
      <c r="R335" s="19" t="n">
        <f aca="false">R336</f>
        <v>0</v>
      </c>
      <c r="S335" s="19" t="n">
        <f aca="false">S336</f>
        <v>0</v>
      </c>
      <c r="T335" s="19" t="n">
        <f aca="false">T336</f>
        <v>0</v>
      </c>
      <c r="U335" s="19" t="n">
        <f aca="false">U336</f>
        <v>0</v>
      </c>
      <c r="V335" s="19" t="n">
        <f aca="false">V336</f>
        <v>737157.6</v>
      </c>
      <c r="W335" s="19" t="n">
        <f aca="false">W336</f>
        <v>737157.6</v>
      </c>
    </row>
    <row r="336" customFormat="false" ht="31.5" hidden="false" customHeight="false" outlineLevel="3" collapsed="false">
      <c r="A336" s="17" t="s">
        <v>313</v>
      </c>
      <c r="B336" s="18" t="s">
        <v>18</v>
      </c>
      <c r="C336" s="18" t="n">
        <v>822</v>
      </c>
      <c r="D336" s="18" t="s">
        <v>254</v>
      </c>
      <c r="E336" s="18" t="s">
        <v>22</v>
      </c>
      <c r="F336" s="22" t="s">
        <v>372</v>
      </c>
      <c r="G336" s="18" t="n">
        <v>612</v>
      </c>
      <c r="H336" s="18" t="s">
        <v>18</v>
      </c>
      <c r="I336" s="18"/>
      <c r="J336" s="18"/>
      <c r="K336" s="18"/>
      <c r="L336" s="18"/>
      <c r="M336" s="18"/>
      <c r="N336" s="18"/>
      <c r="O336" s="19" t="n">
        <v>857160</v>
      </c>
      <c r="P336" s="21"/>
      <c r="Q336" s="21"/>
      <c r="R336" s="21"/>
      <c r="S336" s="21"/>
      <c r="T336" s="21"/>
      <c r="U336" s="21"/>
      <c r="V336" s="19" t="n">
        <v>737157.6</v>
      </c>
      <c r="W336" s="19" t="n">
        <v>737157.6</v>
      </c>
    </row>
    <row r="337" customFormat="false" ht="15.75" hidden="false" customHeight="false" outlineLevel="1" collapsed="false">
      <c r="A337" s="17" t="s">
        <v>373</v>
      </c>
      <c r="B337" s="18" t="s">
        <v>18</v>
      </c>
      <c r="C337" s="18" t="n">
        <v>822</v>
      </c>
      <c r="D337" s="18" t="s">
        <v>254</v>
      </c>
      <c r="E337" s="18" t="s">
        <v>145</v>
      </c>
      <c r="F337" s="18" t="s">
        <v>17</v>
      </c>
      <c r="G337" s="18" t="s">
        <v>18</v>
      </c>
      <c r="H337" s="18" t="s">
        <v>18</v>
      </c>
      <c r="I337" s="18"/>
      <c r="J337" s="18"/>
      <c r="K337" s="18"/>
      <c r="L337" s="18"/>
      <c r="M337" s="18"/>
      <c r="N337" s="18"/>
      <c r="O337" s="19" t="n">
        <f aca="false">O338</f>
        <v>5643509.16</v>
      </c>
      <c r="P337" s="19" t="n">
        <f aca="false">P338</f>
        <v>0</v>
      </c>
      <c r="Q337" s="19" t="n">
        <f aca="false">Q338</f>
        <v>0</v>
      </c>
      <c r="R337" s="19" t="n">
        <f aca="false">R338</f>
        <v>0</v>
      </c>
      <c r="S337" s="19" t="n">
        <f aca="false">S338</f>
        <v>0</v>
      </c>
      <c r="T337" s="19" t="n">
        <f aca="false">T338</f>
        <v>0</v>
      </c>
      <c r="U337" s="19" t="n">
        <f aca="false">U338</f>
        <v>0</v>
      </c>
      <c r="V337" s="19" t="n">
        <f aca="false">V338</f>
        <v>4605236.55</v>
      </c>
      <c r="W337" s="19" t="n">
        <f aca="false">W338</f>
        <v>4605236.55</v>
      </c>
    </row>
    <row r="338" customFormat="false" ht="63" hidden="false" customHeight="false" outlineLevel="2" collapsed="false">
      <c r="A338" s="17" t="s">
        <v>374</v>
      </c>
      <c r="B338" s="18" t="s">
        <v>18</v>
      </c>
      <c r="C338" s="18" t="n">
        <v>822</v>
      </c>
      <c r="D338" s="18" t="s">
        <v>254</v>
      </c>
      <c r="E338" s="18" t="s">
        <v>145</v>
      </c>
      <c r="F338" s="22" t="s">
        <v>375</v>
      </c>
      <c r="G338" s="18" t="s">
        <v>18</v>
      </c>
      <c r="H338" s="18" t="s">
        <v>18</v>
      </c>
      <c r="I338" s="18"/>
      <c r="J338" s="18"/>
      <c r="K338" s="18"/>
      <c r="L338" s="18"/>
      <c r="M338" s="18"/>
      <c r="N338" s="18"/>
      <c r="O338" s="19" t="n">
        <f aca="false">O339+O343+O341</f>
        <v>5643509.16</v>
      </c>
      <c r="P338" s="19" t="n">
        <f aca="false">P339+P343</f>
        <v>0</v>
      </c>
      <c r="Q338" s="19" t="n">
        <f aca="false">Q339+Q343</f>
        <v>0</v>
      </c>
      <c r="R338" s="19" t="n">
        <f aca="false">R339+R343</f>
        <v>0</v>
      </c>
      <c r="S338" s="19" t="n">
        <f aca="false">S339+S343</f>
        <v>0</v>
      </c>
      <c r="T338" s="19" t="n">
        <f aca="false">T339+T343</f>
        <v>0</v>
      </c>
      <c r="U338" s="19" t="n">
        <f aca="false">U339+U343</f>
        <v>0</v>
      </c>
      <c r="V338" s="19" t="n">
        <f aca="false">V339+V343+V341</f>
        <v>4605236.55</v>
      </c>
      <c r="W338" s="19" t="n">
        <f aca="false">W339+W343+W341</f>
        <v>4605236.55</v>
      </c>
    </row>
    <row r="339" customFormat="false" ht="31.5" hidden="false" customHeight="false" outlineLevel="3" collapsed="false">
      <c r="A339" s="17" t="s">
        <v>376</v>
      </c>
      <c r="B339" s="18" t="s">
        <v>18</v>
      </c>
      <c r="C339" s="18" t="n">
        <v>822</v>
      </c>
      <c r="D339" s="18" t="s">
        <v>254</v>
      </c>
      <c r="E339" s="18" t="s">
        <v>145</v>
      </c>
      <c r="F339" s="22" t="s">
        <v>377</v>
      </c>
      <c r="G339" s="18" t="s">
        <v>18</v>
      </c>
      <c r="H339" s="18" t="s">
        <v>18</v>
      </c>
      <c r="I339" s="18"/>
      <c r="J339" s="18"/>
      <c r="K339" s="18"/>
      <c r="L339" s="18"/>
      <c r="M339" s="18"/>
      <c r="N339" s="18"/>
      <c r="O339" s="19" t="n">
        <f aca="false">O340</f>
        <v>2885828.8</v>
      </c>
      <c r="P339" s="19" t="n">
        <f aca="false">P340</f>
        <v>0</v>
      </c>
      <c r="Q339" s="19" t="n">
        <f aca="false">Q340</f>
        <v>0</v>
      </c>
      <c r="R339" s="19" t="n">
        <f aca="false">R340</f>
        <v>0</v>
      </c>
      <c r="S339" s="19" t="n">
        <f aca="false">S340</f>
        <v>0</v>
      </c>
      <c r="T339" s="19" t="n">
        <f aca="false">T340</f>
        <v>0</v>
      </c>
      <c r="U339" s="19" t="n">
        <f aca="false">U340</f>
        <v>0</v>
      </c>
      <c r="V339" s="19" t="n">
        <f aca="false">V340</f>
        <v>2233631.45</v>
      </c>
      <c r="W339" s="19" t="n">
        <f aca="false">W340</f>
        <v>2233631.45</v>
      </c>
    </row>
    <row r="340" customFormat="false" ht="78.75" hidden="false" customHeight="false" outlineLevel="4" collapsed="false">
      <c r="A340" s="48" t="s">
        <v>309</v>
      </c>
      <c r="B340" s="49" t="s">
        <v>18</v>
      </c>
      <c r="C340" s="49" t="n">
        <v>822</v>
      </c>
      <c r="D340" s="49" t="s">
        <v>254</v>
      </c>
      <c r="E340" s="49" t="s">
        <v>145</v>
      </c>
      <c r="F340" s="50" t="s">
        <v>377</v>
      </c>
      <c r="G340" s="49" t="n">
        <v>611</v>
      </c>
      <c r="H340" s="49" t="s">
        <v>18</v>
      </c>
      <c r="I340" s="49"/>
      <c r="J340" s="49"/>
      <c r="K340" s="49"/>
      <c r="L340" s="49"/>
      <c r="M340" s="49"/>
      <c r="N340" s="49"/>
      <c r="O340" s="27" t="n">
        <v>2885828.8</v>
      </c>
      <c r="P340" s="21"/>
      <c r="Q340" s="21"/>
      <c r="R340" s="21"/>
      <c r="S340" s="21"/>
      <c r="T340" s="21"/>
      <c r="U340" s="21"/>
      <c r="V340" s="27" t="n">
        <v>2233631.45</v>
      </c>
      <c r="W340" s="27" t="n">
        <v>2233631.45</v>
      </c>
      <c r="X340" s="20"/>
    </row>
    <row r="341" customFormat="false" ht="47.25" hidden="false" customHeight="false" outlineLevel="4" collapsed="false">
      <c r="A341" s="17" t="s">
        <v>378</v>
      </c>
      <c r="B341" s="18"/>
      <c r="C341" s="18" t="n">
        <v>822</v>
      </c>
      <c r="D341" s="18" t="s">
        <v>254</v>
      </c>
      <c r="E341" s="18" t="s">
        <v>145</v>
      </c>
      <c r="F341" s="22" t="s">
        <v>379</v>
      </c>
      <c r="G341" s="18" t="s">
        <v>18</v>
      </c>
      <c r="H341" s="18"/>
      <c r="I341" s="18"/>
      <c r="J341" s="18"/>
      <c r="K341" s="18"/>
      <c r="L341" s="18"/>
      <c r="M341" s="18"/>
      <c r="N341" s="18"/>
      <c r="O341" s="19" t="n">
        <f aca="false">O342</f>
        <v>1506049.2</v>
      </c>
      <c r="P341" s="21"/>
      <c r="Q341" s="21"/>
      <c r="R341" s="21"/>
      <c r="S341" s="21"/>
      <c r="T341" s="21"/>
      <c r="U341" s="21"/>
      <c r="V341" s="19" t="n">
        <f aca="false">V342</f>
        <v>1295202.31</v>
      </c>
      <c r="W341" s="19" t="n">
        <f aca="false">W342</f>
        <v>1295202.31</v>
      </c>
    </row>
    <row r="342" customFormat="false" ht="31.5" hidden="false" customHeight="false" outlineLevel="4" collapsed="false">
      <c r="A342" s="17" t="s">
        <v>380</v>
      </c>
      <c r="B342" s="18"/>
      <c r="C342" s="18" t="n">
        <v>822</v>
      </c>
      <c r="D342" s="18" t="s">
        <v>254</v>
      </c>
      <c r="E342" s="18" t="s">
        <v>145</v>
      </c>
      <c r="F342" s="22" t="s">
        <v>379</v>
      </c>
      <c r="G342" s="18" t="n">
        <v>613</v>
      </c>
      <c r="H342" s="18"/>
      <c r="I342" s="18"/>
      <c r="J342" s="18"/>
      <c r="K342" s="18"/>
      <c r="L342" s="18"/>
      <c r="M342" s="18"/>
      <c r="N342" s="18"/>
      <c r="O342" s="19" t="n">
        <v>1506049.2</v>
      </c>
      <c r="P342" s="21"/>
      <c r="Q342" s="21"/>
      <c r="R342" s="21"/>
      <c r="S342" s="21"/>
      <c r="T342" s="21"/>
      <c r="U342" s="21"/>
      <c r="V342" s="19" t="n">
        <v>1295202.31</v>
      </c>
      <c r="W342" s="19" t="n">
        <v>1295202.31</v>
      </c>
    </row>
    <row r="343" customFormat="false" ht="31.5" hidden="false" customHeight="false" outlineLevel="3" collapsed="false">
      <c r="A343" s="17" t="s">
        <v>381</v>
      </c>
      <c r="B343" s="18" t="s">
        <v>18</v>
      </c>
      <c r="C343" s="18" t="n">
        <v>822</v>
      </c>
      <c r="D343" s="18" t="s">
        <v>254</v>
      </c>
      <c r="E343" s="18" t="s">
        <v>145</v>
      </c>
      <c r="F343" s="22" t="s">
        <v>382</v>
      </c>
      <c r="G343" s="18" t="s">
        <v>18</v>
      </c>
      <c r="H343" s="18" t="s">
        <v>18</v>
      </c>
      <c r="I343" s="18"/>
      <c r="J343" s="18"/>
      <c r="K343" s="18"/>
      <c r="L343" s="18"/>
      <c r="M343" s="18"/>
      <c r="N343" s="18"/>
      <c r="O343" s="19" t="n">
        <f aca="false">O344+O345+O346+O347</f>
        <v>1251631.16</v>
      </c>
      <c r="P343" s="19" t="n">
        <f aca="false">P344+P345+P346+P347</f>
        <v>0</v>
      </c>
      <c r="Q343" s="19" t="n">
        <f aca="false">Q344+Q345+Q346+Q347</f>
        <v>0</v>
      </c>
      <c r="R343" s="19" t="n">
        <f aca="false">R344+R345+R346+R347</f>
        <v>0</v>
      </c>
      <c r="S343" s="19" t="n">
        <f aca="false">S344+S345+S346+S347</f>
        <v>0</v>
      </c>
      <c r="T343" s="19" t="n">
        <f aca="false">T344+T345+T346+T347</f>
        <v>0</v>
      </c>
      <c r="U343" s="19" t="n">
        <f aca="false">U344+U345+U346+U347</f>
        <v>0</v>
      </c>
      <c r="V343" s="19" t="n">
        <f aca="false">V344+V345+V346+V347</f>
        <v>1076402.79</v>
      </c>
      <c r="W343" s="19" t="n">
        <f aca="false">W344+W345+W346+W347</f>
        <v>1076402.79</v>
      </c>
    </row>
    <row r="344" customFormat="false" ht="15.75" hidden="false" customHeight="false" outlineLevel="4" collapsed="false">
      <c r="A344" s="17" t="s">
        <v>383</v>
      </c>
      <c r="B344" s="18" t="s">
        <v>18</v>
      </c>
      <c r="C344" s="18" t="n">
        <v>822</v>
      </c>
      <c r="D344" s="18" t="s">
        <v>254</v>
      </c>
      <c r="E344" s="18" t="s">
        <v>145</v>
      </c>
      <c r="F344" s="22" t="s">
        <v>382</v>
      </c>
      <c r="G344" s="18" t="s">
        <v>384</v>
      </c>
      <c r="H344" s="18" t="s">
        <v>18</v>
      </c>
      <c r="I344" s="18"/>
      <c r="J344" s="18"/>
      <c r="K344" s="18"/>
      <c r="L344" s="18"/>
      <c r="M344" s="18"/>
      <c r="N344" s="18"/>
      <c r="O344" s="19" t="n">
        <v>844362</v>
      </c>
      <c r="P344" s="21"/>
      <c r="Q344" s="21"/>
      <c r="R344" s="21"/>
      <c r="S344" s="21"/>
      <c r="T344" s="21"/>
      <c r="U344" s="21"/>
      <c r="V344" s="19" t="n">
        <v>726151.32</v>
      </c>
      <c r="W344" s="19" t="n">
        <v>726151.32</v>
      </c>
    </row>
    <row r="345" customFormat="false" ht="31.5" hidden="false" customHeight="false" outlineLevel="4" collapsed="false">
      <c r="A345" s="17" t="s">
        <v>385</v>
      </c>
      <c r="B345" s="18" t="s">
        <v>18</v>
      </c>
      <c r="C345" s="18" t="n">
        <v>822</v>
      </c>
      <c r="D345" s="18" t="s">
        <v>254</v>
      </c>
      <c r="E345" s="18" t="s">
        <v>145</v>
      </c>
      <c r="F345" s="22" t="s">
        <v>382</v>
      </c>
      <c r="G345" s="18" t="s">
        <v>386</v>
      </c>
      <c r="H345" s="18" t="s">
        <v>18</v>
      </c>
      <c r="I345" s="18"/>
      <c r="J345" s="18"/>
      <c r="K345" s="18"/>
      <c r="L345" s="18"/>
      <c r="M345" s="18"/>
      <c r="N345" s="18"/>
      <c r="O345" s="19"/>
      <c r="P345" s="21"/>
      <c r="Q345" s="21"/>
      <c r="R345" s="21"/>
      <c r="S345" s="21"/>
      <c r="T345" s="21"/>
      <c r="U345" s="21"/>
      <c r="V345" s="19"/>
      <c r="W345" s="19"/>
    </row>
    <row r="346" customFormat="false" ht="63" hidden="false" customHeight="false" outlineLevel="4" collapsed="false">
      <c r="A346" s="17" t="s">
        <v>387</v>
      </c>
      <c r="B346" s="18" t="s">
        <v>18</v>
      </c>
      <c r="C346" s="18" t="n">
        <v>822</v>
      </c>
      <c r="D346" s="18" t="s">
        <v>254</v>
      </c>
      <c r="E346" s="18" t="s">
        <v>145</v>
      </c>
      <c r="F346" s="22" t="s">
        <v>382</v>
      </c>
      <c r="G346" s="18" t="s">
        <v>388</v>
      </c>
      <c r="H346" s="18" t="s">
        <v>18</v>
      </c>
      <c r="I346" s="18"/>
      <c r="J346" s="18"/>
      <c r="K346" s="18"/>
      <c r="L346" s="18"/>
      <c r="M346" s="18"/>
      <c r="N346" s="18"/>
      <c r="O346" s="19" t="n">
        <v>254997</v>
      </c>
      <c r="P346" s="21"/>
      <c r="Q346" s="21"/>
      <c r="R346" s="21"/>
      <c r="S346" s="21"/>
      <c r="T346" s="21"/>
      <c r="U346" s="21"/>
      <c r="V346" s="19" t="n">
        <v>219297.42</v>
      </c>
      <c r="W346" s="19" t="n">
        <v>219297.42</v>
      </c>
    </row>
    <row r="347" customFormat="false" ht="15.75" hidden="false" customHeight="false" outlineLevel="4" collapsed="false">
      <c r="A347" s="17" t="s">
        <v>38</v>
      </c>
      <c r="B347" s="18" t="s">
        <v>18</v>
      </c>
      <c r="C347" s="18" t="n">
        <v>822</v>
      </c>
      <c r="D347" s="18" t="s">
        <v>254</v>
      </c>
      <c r="E347" s="18" t="s">
        <v>145</v>
      </c>
      <c r="F347" s="22" t="s">
        <v>382</v>
      </c>
      <c r="G347" s="18" t="s">
        <v>39</v>
      </c>
      <c r="H347" s="18" t="s">
        <v>18</v>
      </c>
      <c r="I347" s="18"/>
      <c r="J347" s="18"/>
      <c r="K347" s="18"/>
      <c r="L347" s="18"/>
      <c r="M347" s="18"/>
      <c r="N347" s="18"/>
      <c r="O347" s="19" t="n">
        <v>152272.16</v>
      </c>
      <c r="P347" s="21"/>
      <c r="Q347" s="21"/>
      <c r="R347" s="21"/>
      <c r="S347" s="21"/>
      <c r="T347" s="21"/>
      <c r="U347" s="21"/>
      <c r="V347" s="19" t="n">
        <v>130954.05</v>
      </c>
      <c r="W347" s="19" t="n">
        <v>130954.05</v>
      </c>
    </row>
    <row r="348" customFormat="false" ht="15.75" hidden="false" customHeight="false" outlineLevel="1" collapsed="false">
      <c r="A348" s="17" t="s">
        <v>389</v>
      </c>
      <c r="B348" s="18"/>
      <c r="C348" s="18" t="n">
        <v>822</v>
      </c>
      <c r="D348" s="22" t="s">
        <v>254</v>
      </c>
      <c r="E348" s="22" t="s">
        <v>254</v>
      </c>
      <c r="F348" s="22" t="s">
        <v>17</v>
      </c>
      <c r="G348" s="18" t="s">
        <v>18</v>
      </c>
      <c r="H348" s="18"/>
      <c r="I348" s="18"/>
      <c r="J348" s="18"/>
      <c r="K348" s="18"/>
      <c r="L348" s="18"/>
      <c r="M348" s="18"/>
      <c r="N348" s="18"/>
      <c r="O348" s="19" t="n">
        <f aca="false">O349+O352+O359</f>
        <v>2273375.75</v>
      </c>
      <c r="P348" s="19" t="n">
        <f aca="false">P349+P352</f>
        <v>0</v>
      </c>
      <c r="Q348" s="19" t="n">
        <f aca="false">Q349+Q352</f>
        <v>0</v>
      </c>
      <c r="R348" s="19" t="n">
        <f aca="false">R349+R352</f>
        <v>0</v>
      </c>
      <c r="S348" s="19" t="n">
        <f aca="false">S349+S352</f>
        <v>0</v>
      </c>
      <c r="T348" s="19" t="n">
        <f aca="false">T349+T352</f>
        <v>0</v>
      </c>
      <c r="U348" s="19" t="n">
        <f aca="false">U349+U352</f>
        <v>0</v>
      </c>
      <c r="V348" s="19" t="n">
        <f aca="false">V349+V352+V359</f>
        <v>2527294.99</v>
      </c>
      <c r="W348" s="19" t="n">
        <f aca="false">W349+W352+W359</f>
        <v>2527294.99</v>
      </c>
    </row>
    <row r="349" customFormat="false" ht="31.5" hidden="false" customHeight="false" outlineLevel="2" collapsed="false">
      <c r="A349" s="17" t="s">
        <v>390</v>
      </c>
      <c r="B349" s="18" t="s">
        <v>18</v>
      </c>
      <c r="C349" s="18" t="n">
        <v>822</v>
      </c>
      <c r="D349" s="18" t="s">
        <v>254</v>
      </c>
      <c r="E349" s="18" t="s">
        <v>254</v>
      </c>
      <c r="F349" s="22" t="s">
        <v>391</v>
      </c>
      <c r="G349" s="18" t="s">
        <v>18</v>
      </c>
      <c r="H349" s="18" t="s">
        <v>18</v>
      </c>
      <c r="I349" s="18"/>
      <c r="J349" s="18"/>
      <c r="K349" s="18"/>
      <c r="L349" s="18"/>
      <c r="M349" s="18"/>
      <c r="N349" s="18"/>
      <c r="O349" s="19" t="n">
        <f aca="false">O350</f>
        <v>1664291.75</v>
      </c>
      <c r="P349" s="19" t="n">
        <f aca="false">P350</f>
        <v>0</v>
      </c>
      <c r="Q349" s="19" t="n">
        <f aca="false">Q350</f>
        <v>0</v>
      </c>
      <c r="R349" s="19" t="n">
        <f aca="false">R350</f>
        <v>0</v>
      </c>
      <c r="S349" s="19" t="n">
        <f aca="false">S350</f>
        <v>0</v>
      </c>
      <c r="T349" s="19" t="n">
        <f aca="false">T350</f>
        <v>0</v>
      </c>
      <c r="U349" s="19" t="n">
        <f aca="false">U350</f>
        <v>0</v>
      </c>
      <c r="V349" s="19" t="n">
        <f aca="false">V350</f>
        <v>2003482.75</v>
      </c>
      <c r="W349" s="19" t="n">
        <f aca="false">W350</f>
        <v>2003482.75</v>
      </c>
    </row>
    <row r="350" customFormat="false" ht="63" hidden="false" customHeight="false" outlineLevel="3" collapsed="false">
      <c r="A350" s="17" t="s">
        <v>392</v>
      </c>
      <c r="B350" s="18" t="s">
        <v>18</v>
      </c>
      <c r="C350" s="18" t="n">
        <v>822</v>
      </c>
      <c r="D350" s="18" t="s">
        <v>254</v>
      </c>
      <c r="E350" s="18" t="s">
        <v>254</v>
      </c>
      <c r="F350" s="22" t="s">
        <v>393</v>
      </c>
      <c r="G350" s="18" t="s">
        <v>18</v>
      </c>
      <c r="H350" s="18" t="s">
        <v>18</v>
      </c>
      <c r="I350" s="18"/>
      <c r="J350" s="18"/>
      <c r="K350" s="18"/>
      <c r="L350" s="18"/>
      <c r="M350" s="18"/>
      <c r="N350" s="18"/>
      <c r="O350" s="19" t="n">
        <f aca="false">O351</f>
        <v>1664291.75</v>
      </c>
      <c r="P350" s="19" t="n">
        <f aca="false">P351</f>
        <v>0</v>
      </c>
      <c r="Q350" s="19" t="n">
        <f aca="false">Q351</f>
        <v>0</v>
      </c>
      <c r="R350" s="19" t="n">
        <f aca="false">R351</f>
        <v>0</v>
      </c>
      <c r="S350" s="19" t="n">
        <f aca="false">S351</f>
        <v>0</v>
      </c>
      <c r="T350" s="19" t="n">
        <f aca="false">T351</f>
        <v>0</v>
      </c>
      <c r="U350" s="19" t="n">
        <f aca="false">U351</f>
        <v>0</v>
      </c>
      <c r="V350" s="19" t="n">
        <f aca="false">V351</f>
        <v>2003482.75</v>
      </c>
      <c r="W350" s="19" t="n">
        <f aca="false">W351</f>
        <v>2003482.75</v>
      </c>
    </row>
    <row r="351" customFormat="false" ht="31.5" hidden="false" customHeight="false" outlineLevel="4" collapsed="false">
      <c r="A351" s="17" t="s">
        <v>313</v>
      </c>
      <c r="B351" s="18" t="s">
        <v>18</v>
      </c>
      <c r="C351" s="18" t="n">
        <v>822</v>
      </c>
      <c r="D351" s="18" t="s">
        <v>254</v>
      </c>
      <c r="E351" s="18" t="s">
        <v>254</v>
      </c>
      <c r="F351" s="22" t="s">
        <v>393</v>
      </c>
      <c r="G351" s="18" t="n">
        <v>612</v>
      </c>
      <c r="H351" s="18" t="s">
        <v>18</v>
      </c>
      <c r="I351" s="18"/>
      <c r="J351" s="18"/>
      <c r="K351" s="18"/>
      <c r="L351" s="18"/>
      <c r="M351" s="18"/>
      <c r="N351" s="18"/>
      <c r="O351" s="19" t="n">
        <v>1664291.75</v>
      </c>
      <c r="P351" s="21"/>
      <c r="Q351" s="21"/>
      <c r="R351" s="21"/>
      <c r="S351" s="21"/>
      <c r="T351" s="21"/>
      <c r="U351" s="21"/>
      <c r="V351" s="19" t="n">
        <v>2003482.75</v>
      </c>
      <c r="W351" s="19" t="n">
        <v>2003482.75</v>
      </c>
    </row>
    <row r="352" customFormat="false" ht="47.25" hidden="false" customHeight="false" outlineLevel="2" collapsed="false">
      <c r="A352" s="17" t="s">
        <v>394</v>
      </c>
      <c r="B352" s="18" t="s">
        <v>18</v>
      </c>
      <c r="C352" s="18" t="n">
        <v>822</v>
      </c>
      <c r="D352" s="18" t="s">
        <v>254</v>
      </c>
      <c r="E352" s="18" t="s">
        <v>254</v>
      </c>
      <c r="F352" s="22" t="s">
        <v>395</v>
      </c>
      <c r="G352" s="18" t="s">
        <v>18</v>
      </c>
      <c r="H352" s="18" t="s">
        <v>18</v>
      </c>
      <c r="I352" s="18"/>
      <c r="J352" s="18"/>
      <c r="K352" s="18"/>
      <c r="L352" s="18"/>
      <c r="M352" s="18"/>
      <c r="N352" s="18"/>
      <c r="O352" s="19" t="n">
        <f aca="false">O353+O357</f>
        <v>505584</v>
      </c>
      <c r="P352" s="19" t="n">
        <f aca="false">P353+P357</f>
        <v>0</v>
      </c>
      <c r="Q352" s="19" t="n">
        <f aca="false">Q353+Q357</f>
        <v>0</v>
      </c>
      <c r="R352" s="19" t="n">
        <f aca="false">R353+R357</f>
        <v>0</v>
      </c>
      <c r="S352" s="19" t="n">
        <f aca="false">S353+S357</f>
        <v>0</v>
      </c>
      <c r="T352" s="19" t="n">
        <f aca="false">T353+T357</f>
        <v>0</v>
      </c>
      <c r="U352" s="19" t="n">
        <f aca="false">U353+U357</f>
        <v>0</v>
      </c>
      <c r="V352" s="19" t="n">
        <f aca="false">V353+V357</f>
        <v>434802.24</v>
      </c>
      <c r="W352" s="19" t="n">
        <f aca="false">W353+W357</f>
        <v>434802.24</v>
      </c>
    </row>
    <row r="353" customFormat="false" ht="31.5" hidden="false" customHeight="false" outlineLevel="3" collapsed="false">
      <c r="A353" s="17" t="s">
        <v>396</v>
      </c>
      <c r="B353" s="18" t="s">
        <v>18</v>
      </c>
      <c r="C353" s="18" t="n">
        <v>822</v>
      </c>
      <c r="D353" s="18" t="s">
        <v>254</v>
      </c>
      <c r="E353" s="18" t="s">
        <v>254</v>
      </c>
      <c r="F353" s="22" t="s">
        <v>397</v>
      </c>
      <c r="G353" s="18" t="s">
        <v>18</v>
      </c>
      <c r="H353" s="18" t="s">
        <v>18</v>
      </c>
      <c r="I353" s="18"/>
      <c r="J353" s="18"/>
      <c r="K353" s="18"/>
      <c r="L353" s="18"/>
      <c r="M353" s="18"/>
      <c r="N353" s="18"/>
      <c r="O353" s="19" t="n">
        <f aca="false">O354+O355+O356</f>
        <v>343584</v>
      </c>
      <c r="P353" s="19" t="n">
        <f aca="false">P354+P355+P356</f>
        <v>0</v>
      </c>
      <c r="Q353" s="19" t="n">
        <f aca="false">Q354+Q355+Q356</f>
        <v>0</v>
      </c>
      <c r="R353" s="19" t="n">
        <f aca="false">R354+R355+R356</f>
        <v>0</v>
      </c>
      <c r="S353" s="19" t="n">
        <f aca="false">S354+S355+S356</f>
        <v>0</v>
      </c>
      <c r="T353" s="19" t="n">
        <f aca="false">T354+T355+T356</f>
        <v>0</v>
      </c>
      <c r="U353" s="19" t="n">
        <f aca="false">U354+U355+U356</f>
        <v>0</v>
      </c>
      <c r="V353" s="19" t="n">
        <f aca="false">V354+V355+V356</f>
        <v>295482.24</v>
      </c>
      <c r="W353" s="19" t="n">
        <f aca="false">W354+W355+W356</f>
        <v>295482.24</v>
      </c>
    </row>
    <row r="354" customFormat="false" ht="15.75" hidden="false" customHeight="false" outlineLevel="3" collapsed="false">
      <c r="A354" s="17" t="s">
        <v>383</v>
      </c>
      <c r="B354" s="18"/>
      <c r="C354" s="18" t="n">
        <v>822</v>
      </c>
      <c r="D354" s="18" t="s">
        <v>254</v>
      </c>
      <c r="E354" s="18" t="s">
        <v>254</v>
      </c>
      <c r="F354" s="22" t="s">
        <v>397</v>
      </c>
      <c r="G354" s="18" t="n">
        <v>111</v>
      </c>
      <c r="H354" s="18"/>
      <c r="I354" s="18"/>
      <c r="J354" s="18"/>
      <c r="K354" s="18"/>
      <c r="L354" s="18"/>
      <c r="M354" s="18"/>
      <c r="N354" s="18"/>
      <c r="O354" s="19"/>
      <c r="P354" s="21"/>
      <c r="Q354" s="21"/>
      <c r="R354" s="21"/>
      <c r="S354" s="21"/>
      <c r="T354" s="21"/>
      <c r="U354" s="21"/>
      <c r="V354" s="19"/>
      <c r="W354" s="19"/>
    </row>
    <row r="355" customFormat="false" ht="50.25" hidden="false" customHeight="true" outlineLevel="3" collapsed="false">
      <c r="A355" s="17" t="s">
        <v>398</v>
      </c>
      <c r="B355" s="18"/>
      <c r="C355" s="18" t="n">
        <v>822</v>
      </c>
      <c r="D355" s="18" t="s">
        <v>254</v>
      </c>
      <c r="E355" s="18" t="s">
        <v>254</v>
      </c>
      <c r="F355" s="22" t="s">
        <v>397</v>
      </c>
      <c r="G355" s="18" t="n">
        <v>113</v>
      </c>
      <c r="H355" s="18"/>
      <c r="I355" s="18"/>
      <c r="J355" s="18"/>
      <c r="K355" s="18"/>
      <c r="L355" s="18"/>
      <c r="M355" s="18"/>
      <c r="N355" s="18"/>
      <c r="O355" s="19" t="n">
        <v>296784</v>
      </c>
      <c r="P355" s="21"/>
      <c r="Q355" s="21"/>
      <c r="R355" s="21"/>
      <c r="S355" s="21"/>
      <c r="T355" s="21"/>
      <c r="U355" s="21"/>
      <c r="V355" s="19" t="n">
        <v>255234.24</v>
      </c>
      <c r="W355" s="19" t="n">
        <v>255234.24</v>
      </c>
      <c r="X355" s="20"/>
    </row>
    <row r="356" customFormat="false" ht="15.75" hidden="false" customHeight="false" outlineLevel="4" collapsed="false">
      <c r="A356" s="17" t="s">
        <v>38</v>
      </c>
      <c r="B356" s="18" t="s">
        <v>18</v>
      </c>
      <c r="C356" s="18" t="n">
        <v>822</v>
      </c>
      <c r="D356" s="18" t="s">
        <v>254</v>
      </c>
      <c r="E356" s="18" t="s">
        <v>254</v>
      </c>
      <c r="F356" s="22" t="s">
        <v>397</v>
      </c>
      <c r="G356" s="18" t="s">
        <v>39</v>
      </c>
      <c r="H356" s="18" t="s">
        <v>18</v>
      </c>
      <c r="I356" s="18"/>
      <c r="J356" s="18"/>
      <c r="K356" s="18"/>
      <c r="L356" s="18"/>
      <c r="M356" s="18"/>
      <c r="N356" s="18"/>
      <c r="O356" s="19" t="n">
        <v>46800</v>
      </c>
      <c r="P356" s="21"/>
      <c r="Q356" s="21"/>
      <c r="R356" s="21"/>
      <c r="S356" s="21"/>
      <c r="T356" s="21"/>
      <c r="U356" s="21"/>
      <c r="V356" s="19" t="n">
        <v>40248</v>
      </c>
      <c r="W356" s="19" t="n">
        <v>40248</v>
      </c>
    </row>
    <row r="357" customFormat="false" ht="31.5" hidden="false" customHeight="false" outlineLevel="4" collapsed="false">
      <c r="A357" s="17" t="s">
        <v>399</v>
      </c>
      <c r="B357" s="18"/>
      <c r="C357" s="18" t="n">
        <v>822</v>
      </c>
      <c r="D357" s="18" t="s">
        <v>254</v>
      </c>
      <c r="E357" s="18" t="s">
        <v>254</v>
      </c>
      <c r="F357" s="22" t="s">
        <v>400</v>
      </c>
      <c r="G357" s="22" t="s">
        <v>18</v>
      </c>
      <c r="H357" s="18"/>
      <c r="I357" s="18"/>
      <c r="J357" s="18"/>
      <c r="K357" s="18"/>
      <c r="L357" s="18"/>
      <c r="M357" s="18"/>
      <c r="N357" s="18"/>
      <c r="O357" s="19" t="n">
        <f aca="false">O358</f>
        <v>162000</v>
      </c>
      <c r="P357" s="19" t="n">
        <f aca="false">P358</f>
        <v>0</v>
      </c>
      <c r="Q357" s="19" t="n">
        <f aca="false">Q358</f>
        <v>0</v>
      </c>
      <c r="R357" s="19" t="n">
        <f aca="false">R358</f>
        <v>0</v>
      </c>
      <c r="S357" s="19" t="n">
        <f aca="false">S358</f>
        <v>0</v>
      </c>
      <c r="T357" s="19" t="n">
        <f aca="false">T358</f>
        <v>0</v>
      </c>
      <c r="U357" s="19" t="n">
        <f aca="false">U358</f>
        <v>0</v>
      </c>
      <c r="V357" s="19" t="n">
        <f aca="false">V358</f>
        <v>139320</v>
      </c>
      <c r="W357" s="19" t="n">
        <f aca="false">W358</f>
        <v>139320</v>
      </c>
    </row>
    <row r="358" customFormat="false" ht="15.75" hidden="false" customHeight="false" outlineLevel="4" collapsed="false">
      <c r="A358" s="17" t="s">
        <v>401</v>
      </c>
      <c r="B358" s="18"/>
      <c r="C358" s="18" t="n">
        <v>822</v>
      </c>
      <c r="D358" s="18" t="s">
        <v>254</v>
      </c>
      <c r="E358" s="18" t="s">
        <v>254</v>
      </c>
      <c r="F358" s="22" t="s">
        <v>400</v>
      </c>
      <c r="G358" s="18" t="n">
        <v>340</v>
      </c>
      <c r="H358" s="18"/>
      <c r="I358" s="18"/>
      <c r="J358" s="18"/>
      <c r="K358" s="18"/>
      <c r="L358" s="18"/>
      <c r="M358" s="18"/>
      <c r="N358" s="18"/>
      <c r="O358" s="19" t="n">
        <v>162000</v>
      </c>
      <c r="P358" s="21"/>
      <c r="Q358" s="21"/>
      <c r="R358" s="21"/>
      <c r="S358" s="21"/>
      <c r="T358" s="21"/>
      <c r="U358" s="21"/>
      <c r="V358" s="19" t="n">
        <v>139320</v>
      </c>
      <c r="W358" s="19" t="n">
        <v>139320</v>
      </c>
      <c r="X358" s="20"/>
    </row>
    <row r="359" customFormat="false" ht="47.25" hidden="false" customHeight="false" outlineLevel="4" collapsed="false">
      <c r="A359" s="17" t="s">
        <v>402</v>
      </c>
      <c r="B359" s="18"/>
      <c r="C359" s="18" t="n">
        <v>822</v>
      </c>
      <c r="D359" s="18" t="s">
        <v>254</v>
      </c>
      <c r="E359" s="18" t="s">
        <v>254</v>
      </c>
      <c r="F359" s="22" t="s">
        <v>403</v>
      </c>
      <c r="G359" s="18" t="s">
        <v>18</v>
      </c>
      <c r="H359" s="18"/>
      <c r="I359" s="18"/>
      <c r="J359" s="18"/>
      <c r="K359" s="18"/>
      <c r="L359" s="18"/>
      <c r="M359" s="18"/>
      <c r="N359" s="18"/>
      <c r="O359" s="19" t="n">
        <f aca="false">O360</f>
        <v>103500</v>
      </c>
      <c r="P359" s="21"/>
      <c r="Q359" s="21"/>
      <c r="R359" s="21"/>
      <c r="S359" s="21"/>
      <c r="T359" s="21"/>
      <c r="U359" s="21"/>
      <c r="V359" s="19" t="n">
        <f aca="false">V360</f>
        <v>89010</v>
      </c>
      <c r="W359" s="19" t="n">
        <f aca="false">W360</f>
        <v>89010</v>
      </c>
      <c r="X359" s="20"/>
    </row>
    <row r="360" customFormat="false" ht="31.5" hidden="false" customHeight="false" outlineLevel="4" collapsed="false">
      <c r="A360" s="17" t="s">
        <v>404</v>
      </c>
      <c r="B360" s="18"/>
      <c r="C360" s="18" t="n">
        <v>822</v>
      </c>
      <c r="D360" s="18" t="s">
        <v>254</v>
      </c>
      <c r="E360" s="18" t="s">
        <v>254</v>
      </c>
      <c r="F360" s="22" t="s">
        <v>405</v>
      </c>
      <c r="G360" s="18" t="s">
        <v>18</v>
      </c>
      <c r="H360" s="18"/>
      <c r="I360" s="18"/>
      <c r="J360" s="18"/>
      <c r="K360" s="18"/>
      <c r="L360" s="18"/>
      <c r="M360" s="18"/>
      <c r="N360" s="18"/>
      <c r="O360" s="19" t="n">
        <f aca="false">O361</f>
        <v>103500</v>
      </c>
      <c r="P360" s="21"/>
      <c r="Q360" s="21"/>
      <c r="R360" s="21"/>
      <c r="S360" s="21"/>
      <c r="T360" s="21"/>
      <c r="U360" s="21"/>
      <c r="V360" s="19" t="n">
        <f aca="false">V361</f>
        <v>89010</v>
      </c>
      <c r="W360" s="19" t="n">
        <f aca="false">W361</f>
        <v>89010</v>
      </c>
      <c r="X360" s="20"/>
    </row>
    <row r="361" customFormat="false" ht="31.5" hidden="false" customHeight="false" outlineLevel="4" collapsed="false">
      <c r="A361" s="17" t="s">
        <v>313</v>
      </c>
      <c r="B361" s="18"/>
      <c r="C361" s="18" t="n">
        <v>822</v>
      </c>
      <c r="D361" s="18" t="s">
        <v>254</v>
      </c>
      <c r="E361" s="18" t="s">
        <v>254</v>
      </c>
      <c r="F361" s="22" t="s">
        <v>405</v>
      </c>
      <c r="G361" s="18" t="n">
        <v>612</v>
      </c>
      <c r="H361" s="18"/>
      <c r="I361" s="18"/>
      <c r="J361" s="18"/>
      <c r="K361" s="18"/>
      <c r="L361" s="18"/>
      <c r="M361" s="18"/>
      <c r="N361" s="18"/>
      <c r="O361" s="19" t="n">
        <v>103500</v>
      </c>
      <c r="P361" s="21"/>
      <c r="Q361" s="21"/>
      <c r="R361" s="21"/>
      <c r="S361" s="21"/>
      <c r="T361" s="21"/>
      <c r="U361" s="21"/>
      <c r="V361" s="19" t="n">
        <v>89010</v>
      </c>
      <c r="W361" s="19" t="n">
        <v>89010</v>
      </c>
      <c r="X361" s="20"/>
    </row>
    <row r="362" customFormat="false" ht="15.75" hidden="false" customHeight="false" outlineLevel="1" collapsed="false">
      <c r="A362" s="17" t="s">
        <v>406</v>
      </c>
      <c r="B362" s="18" t="s">
        <v>18</v>
      </c>
      <c r="C362" s="18" t="n">
        <v>822</v>
      </c>
      <c r="D362" s="18" t="s">
        <v>254</v>
      </c>
      <c r="E362" s="18" t="s">
        <v>174</v>
      </c>
      <c r="F362" s="22" t="s">
        <v>17</v>
      </c>
      <c r="G362" s="18" t="s">
        <v>18</v>
      </c>
      <c r="H362" s="18" t="s">
        <v>18</v>
      </c>
      <c r="I362" s="18"/>
      <c r="J362" s="18"/>
      <c r="K362" s="18"/>
      <c r="L362" s="18"/>
      <c r="M362" s="18"/>
      <c r="N362" s="18"/>
      <c r="O362" s="19" t="n">
        <f aca="false">O363+O374</f>
        <v>12855964.07</v>
      </c>
      <c r="P362" s="19" t="e">
        <f aca="false">P363+P374</f>
        <v>#REF!</v>
      </c>
      <c r="Q362" s="19" t="e">
        <f aca="false">Q363+Q374</f>
        <v>#REF!</v>
      </c>
      <c r="R362" s="19" t="e">
        <f aca="false">R363+R374</f>
        <v>#REF!</v>
      </c>
      <c r="S362" s="19" t="e">
        <f aca="false">S363+S374</f>
        <v>#REF!</v>
      </c>
      <c r="T362" s="19" t="e">
        <f aca="false">T363+T374</f>
        <v>#REF!</v>
      </c>
      <c r="U362" s="19" t="e">
        <f aca="false">U363+U374</f>
        <v>#REF!</v>
      </c>
      <c r="V362" s="19" t="n">
        <f aca="false">V363+V374</f>
        <v>10021618.03</v>
      </c>
      <c r="W362" s="19" t="n">
        <f aca="false">W363+W374</f>
        <v>10021618.03</v>
      </c>
    </row>
    <row r="363" customFormat="false" ht="36.75" hidden="false" customHeight="true" outlineLevel="2" collapsed="false">
      <c r="A363" s="17" t="s">
        <v>407</v>
      </c>
      <c r="B363" s="18" t="s">
        <v>18</v>
      </c>
      <c r="C363" s="18" t="n">
        <v>822</v>
      </c>
      <c r="D363" s="18" t="s">
        <v>254</v>
      </c>
      <c r="E363" s="18" t="s">
        <v>174</v>
      </c>
      <c r="F363" s="22" t="s">
        <v>408</v>
      </c>
      <c r="G363" s="18" t="s">
        <v>18</v>
      </c>
      <c r="H363" s="18" t="s">
        <v>18</v>
      </c>
      <c r="I363" s="18"/>
      <c r="J363" s="18"/>
      <c r="K363" s="18"/>
      <c r="L363" s="18"/>
      <c r="M363" s="18"/>
      <c r="N363" s="18"/>
      <c r="O363" s="19" t="n">
        <f aca="false">O364+O371</f>
        <v>12311644.07</v>
      </c>
      <c r="P363" s="19" t="e">
        <f aca="false">P364+P371</f>
        <v>#REF!</v>
      </c>
      <c r="Q363" s="19" t="e">
        <f aca="false">Q364+Q371</f>
        <v>#REF!</v>
      </c>
      <c r="R363" s="19" t="e">
        <f aca="false">R364+R371</f>
        <v>#REF!</v>
      </c>
      <c r="S363" s="19" t="e">
        <f aca="false">S364+S371</f>
        <v>#REF!</v>
      </c>
      <c r="T363" s="19" t="e">
        <f aca="false">T364+T371</f>
        <v>#REF!</v>
      </c>
      <c r="U363" s="19" t="e">
        <f aca="false">U364+U371</f>
        <v>#REF!</v>
      </c>
      <c r="V363" s="19" t="n">
        <f aca="false">V364+V371</f>
        <v>9553502.83</v>
      </c>
      <c r="W363" s="19" t="n">
        <f aca="false">W364+W371</f>
        <v>9553502.83</v>
      </c>
    </row>
    <row r="364" customFormat="false" ht="47.25" hidden="false" customHeight="false" outlineLevel="3" collapsed="false">
      <c r="A364" s="17" t="s">
        <v>409</v>
      </c>
      <c r="B364" s="18" t="s">
        <v>18</v>
      </c>
      <c r="C364" s="18" t="n">
        <v>822</v>
      </c>
      <c r="D364" s="18" t="s">
        <v>254</v>
      </c>
      <c r="E364" s="18" t="s">
        <v>174</v>
      </c>
      <c r="F364" s="22" t="s">
        <v>410</v>
      </c>
      <c r="G364" s="18" t="s">
        <v>18</v>
      </c>
      <c r="H364" s="18" t="s">
        <v>18</v>
      </c>
      <c r="I364" s="18"/>
      <c r="J364" s="18"/>
      <c r="K364" s="18"/>
      <c r="L364" s="18"/>
      <c r="M364" s="18"/>
      <c r="N364" s="18"/>
      <c r="O364" s="19" t="n">
        <f aca="false">O365+O366+O367+O368+O369+O370</f>
        <v>11516353</v>
      </c>
      <c r="P364" s="19" t="e">
        <f aca="false">P365+P366+P367+P368+P369+P370+#REF!</f>
        <v>#REF!</v>
      </c>
      <c r="Q364" s="19" t="e">
        <f aca="false">Q365+Q366+Q367+Q368+Q369+Q370+#REF!</f>
        <v>#REF!</v>
      </c>
      <c r="R364" s="19" t="e">
        <f aca="false">R365+R366+R367+R368+R369+R370+#REF!</f>
        <v>#REF!</v>
      </c>
      <c r="S364" s="19" t="e">
        <f aca="false">S365+S366+S367+S368+S369+S370+#REF!</f>
        <v>#REF!</v>
      </c>
      <c r="T364" s="19" t="e">
        <f aca="false">T365+T366+T367+T368+T369+T370+#REF!</f>
        <v>#REF!</v>
      </c>
      <c r="U364" s="19" t="e">
        <f aca="false">U365+U366+U367+U368+U369+U370+#REF!</f>
        <v>#REF!</v>
      </c>
      <c r="V364" s="19" t="n">
        <f aca="false">V365+V366+V367+V368+V369+V370</f>
        <v>8983335.73</v>
      </c>
      <c r="W364" s="19" t="n">
        <f aca="false">W365+W366+W367+W368+W369+W370</f>
        <v>8983335.73</v>
      </c>
    </row>
    <row r="365" customFormat="false" ht="15.75" hidden="false" customHeight="false" outlineLevel="4" collapsed="false">
      <c r="A365" s="17" t="s">
        <v>383</v>
      </c>
      <c r="B365" s="18" t="s">
        <v>18</v>
      </c>
      <c r="C365" s="18" t="n">
        <v>822</v>
      </c>
      <c r="D365" s="18" t="s">
        <v>254</v>
      </c>
      <c r="E365" s="18" t="s">
        <v>174</v>
      </c>
      <c r="F365" s="22" t="s">
        <v>410</v>
      </c>
      <c r="G365" s="18" t="s">
        <v>384</v>
      </c>
      <c r="H365" s="18" t="s">
        <v>18</v>
      </c>
      <c r="I365" s="18"/>
      <c r="J365" s="18"/>
      <c r="K365" s="18"/>
      <c r="L365" s="18"/>
      <c r="M365" s="18"/>
      <c r="N365" s="18"/>
      <c r="O365" s="19" t="n">
        <v>8066834</v>
      </c>
      <c r="P365" s="21"/>
      <c r="Q365" s="21"/>
      <c r="R365" s="21"/>
      <c r="S365" s="21"/>
      <c r="T365" s="21"/>
      <c r="U365" s="21"/>
      <c r="V365" s="19" t="n">
        <v>6230313</v>
      </c>
      <c r="W365" s="19" t="n">
        <v>6230313</v>
      </c>
      <c r="X365" s="20"/>
    </row>
    <row r="366" customFormat="false" ht="31.5" hidden="false" customHeight="false" outlineLevel="4" collapsed="false">
      <c r="A366" s="17" t="s">
        <v>385</v>
      </c>
      <c r="B366" s="18" t="s">
        <v>18</v>
      </c>
      <c r="C366" s="18" t="n">
        <v>822</v>
      </c>
      <c r="D366" s="18" t="s">
        <v>254</v>
      </c>
      <c r="E366" s="18" t="s">
        <v>174</v>
      </c>
      <c r="F366" s="22" t="s">
        <v>410</v>
      </c>
      <c r="G366" s="18" t="s">
        <v>386</v>
      </c>
      <c r="H366" s="18" t="s">
        <v>18</v>
      </c>
      <c r="I366" s="18"/>
      <c r="J366" s="18"/>
      <c r="K366" s="18"/>
      <c r="L366" s="18"/>
      <c r="M366" s="18"/>
      <c r="N366" s="18"/>
      <c r="O366" s="19" t="n">
        <v>40000</v>
      </c>
      <c r="P366" s="21"/>
      <c r="Q366" s="21"/>
      <c r="R366" s="21"/>
      <c r="S366" s="21"/>
      <c r="T366" s="21"/>
      <c r="U366" s="21"/>
      <c r="V366" s="19"/>
      <c r="W366" s="19"/>
    </row>
    <row r="367" customFormat="false" ht="63" hidden="false" customHeight="false" outlineLevel="4" collapsed="false">
      <c r="A367" s="17" t="s">
        <v>387</v>
      </c>
      <c r="B367" s="18" t="s">
        <v>18</v>
      </c>
      <c r="C367" s="18" t="n">
        <v>822</v>
      </c>
      <c r="D367" s="18" t="s">
        <v>254</v>
      </c>
      <c r="E367" s="18" t="s">
        <v>174</v>
      </c>
      <c r="F367" s="22" t="s">
        <v>410</v>
      </c>
      <c r="G367" s="18" t="s">
        <v>388</v>
      </c>
      <c r="H367" s="18" t="s">
        <v>18</v>
      </c>
      <c r="I367" s="18"/>
      <c r="J367" s="18"/>
      <c r="K367" s="18"/>
      <c r="L367" s="18"/>
      <c r="M367" s="18"/>
      <c r="N367" s="18"/>
      <c r="O367" s="19" t="n">
        <v>2436183.87</v>
      </c>
      <c r="P367" s="21"/>
      <c r="Q367" s="21"/>
      <c r="R367" s="21"/>
      <c r="S367" s="21"/>
      <c r="T367" s="21"/>
      <c r="U367" s="21"/>
      <c r="V367" s="19" t="n">
        <v>1881554.52</v>
      </c>
      <c r="W367" s="19" t="n">
        <v>1881554.52</v>
      </c>
      <c r="X367" s="20"/>
    </row>
    <row r="368" customFormat="false" ht="15.75" hidden="false" customHeight="false" outlineLevel="4" collapsed="false">
      <c r="A368" s="17" t="s">
        <v>38</v>
      </c>
      <c r="B368" s="18" t="s">
        <v>18</v>
      </c>
      <c r="C368" s="18" t="n">
        <v>822</v>
      </c>
      <c r="D368" s="18" t="s">
        <v>254</v>
      </c>
      <c r="E368" s="18" t="s">
        <v>174</v>
      </c>
      <c r="F368" s="22" t="s">
        <v>410</v>
      </c>
      <c r="G368" s="18" t="n">
        <v>244</v>
      </c>
      <c r="H368" s="18" t="s">
        <v>18</v>
      </c>
      <c r="I368" s="18"/>
      <c r="J368" s="18"/>
      <c r="K368" s="18"/>
      <c r="L368" s="18"/>
      <c r="M368" s="18"/>
      <c r="N368" s="18"/>
      <c r="O368" s="19" t="n">
        <v>935085.13</v>
      </c>
      <c r="P368" s="21"/>
      <c r="Q368" s="21"/>
      <c r="R368" s="21"/>
      <c r="S368" s="21"/>
      <c r="T368" s="21"/>
      <c r="U368" s="21"/>
      <c r="V368" s="19" t="n">
        <v>838573.21</v>
      </c>
      <c r="W368" s="19" t="n">
        <v>838573.21</v>
      </c>
      <c r="X368" s="20"/>
    </row>
    <row r="369" customFormat="false" ht="31.5" hidden="false" customHeight="false" outlineLevel="4" collapsed="false">
      <c r="A369" s="17" t="s">
        <v>40</v>
      </c>
      <c r="B369" s="18" t="s">
        <v>18</v>
      </c>
      <c r="C369" s="18" t="n">
        <v>822</v>
      </c>
      <c r="D369" s="18" t="s">
        <v>254</v>
      </c>
      <c r="E369" s="18" t="s">
        <v>174</v>
      </c>
      <c r="F369" s="22" t="s">
        <v>410</v>
      </c>
      <c r="G369" s="18" t="s">
        <v>41</v>
      </c>
      <c r="H369" s="18" t="s">
        <v>18</v>
      </c>
      <c r="I369" s="18"/>
      <c r="J369" s="18"/>
      <c r="K369" s="18"/>
      <c r="L369" s="18"/>
      <c r="M369" s="18"/>
      <c r="N369" s="18"/>
      <c r="O369" s="19" t="n">
        <v>27126</v>
      </c>
      <c r="P369" s="21"/>
      <c r="Q369" s="21"/>
      <c r="R369" s="21"/>
      <c r="S369" s="21"/>
      <c r="T369" s="21"/>
      <c r="U369" s="21"/>
      <c r="V369" s="19" t="n">
        <v>23328.36</v>
      </c>
      <c r="W369" s="19" t="n">
        <v>23328.36</v>
      </c>
    </row>
    <row r="370" customFormat="false" ht="15.75" hidden="false" customHeight="false" outlineLevel="4" collapsed="false">
      <c r="A370" s="17" t="s">
        <v>42</v>
      </c>
      <c r="B370" s="18" t="s">
        <v>18</v>
      </c>
      <c r="C370" s="18" t="n">
        <v>822</v>
      </c>
      <c r="D370" s="18" t="s">
        <v>254</v>
      </c>
      <c r="E370" s="18" t="s">
        <v>174</v>
      </c>
      <c r="F370" s="22" t="s">
        <v>410</v>
      </c>
      <c r="G370" s="18" t="s">
        <v>43</v>
      </c>
      <c r="H370" s="18" t="s">
        <v>18</v>
      </c>
      <c r="I370" s="18"/>
      <c r="J370" s="18"/>
      <c r="K370" s="18"/>
      <c r="L370" s="18"/>
      <c r="M370" s="18"/>
      <c r="N370" s="18"/>
      <c r="O370" s="19" t="n">
        <v>11124</v>
      </c>
      <c r="P370" s="21"/>
      <c r="Q370" s="21"/>
      <c r="R370" s="21"/>
      <c r="S370" s="21"/>
      <c r="T370" s="21"/>
      <c r="U370" s="21"/>
      <c r="V370" s="19" t="n">
        <v>9566.64</v>
      </c>
      <c r="W370" s="19" t="n">
        <v>9566.64</v>
      </c>
    </row>
    <row r="371" customFormat="false" ht="31.5" hidden="false" customHeight="false" outlineLevel="3" collapsed="false">
      <c r="A371" s="17" t="s">
        <v>310</v>
      </c>
      <c r="B371" s="18" t="s">
        <v>18</v>
      </c>
      <c r="C371" s="18" t="n">
        <v>822</v>
      </c>
      <c r="D371" s="18" t="s">
        <v>254</v>
      </c>
      <c r="E371" s="18" t="s">
        <v>174</v>
      </c>
      <c r="F371" s="22" t="s">
        <v>411</v>
      </c>
      <c r="G371" s="18" t="s">
        <v>18</v>
      </c>
      <c r="H371" s="18" t="s">
        <v>18</v>
      </c>
      <c r="I371" s="18"/>
      <c r="J371" s="18"/>
      <c r="K371" s="18"/>
      <c r="L371" s="18"/>
      <c r="M371" s="18"/>
      <c r="N371" s="18"/>
      <c r="O371" s="19" t="n">
        <f aca="false">O372+O373</f>
        <v>795291.07</v>
      </c>
      <c r="P371" s="19" t="n">
        <f aca="false">P372+P373</f>
        <v>0</v>
      </c>
      <c r="Q371" s="19" t="n">
        <f aca="false">Q372+Q373</f>
        <v>0</v>
      </c>
      <c r="R371" s="19" t="n">
        <f aca="false">R372+R373</f>
        <v>0</v>
      </c>
      <c r="S371" s="19" t="n">
        <f aca="false">S372+S373</f>
        <v>0</v>
      </c>
      <c r="T371" s="19" t="n">
        <f aca="false">T372+T373</f>
        <v>0</v>
      </c>
      <c r="U371" s="19" t="n">
        <f aca="false">U372+U373</f>
        <v>0</v>
      </c>
      <c r="V371" s="19" t="n">
        <f aca="false">V372+V373</f>
        <v>570167.1</v>
      </c>
      <c r="W371" s="19" t="n">
        <f aca="false">W372+W373</f>
        <v>570167.1</v>
      </c>
    </row>
    <row r="372" customFormat="false" ht="15.75" hidden="false" customHeight="false" outlineLevel="3" collapsed="false">
      <c r="A372" s="17" t="s">
        <v>38</v>
      </c>
      <c r="B372" s="18" t="s">
        <v>18</v>
      </c>
      <c r="C372" s="18" t="n">
        <v>822</v>
      </c>
      <c r="D372" s="18" t="s">
        <v>254</v>
      </c>
      <c r="E372" s="18" t="s">
        <v>174</v>
      </c>
      <c r="F372" s="22" t="s">
        <v>411</v>
      </c>
      <c r="G372" s="18" t="s">
        <v>39</v>
      </c>
      <c r="H372" s="18"/>
      <c r="I372" s="18"/>
      <c r="J372" s="18"/>
      <c r="K372" s="18"/>
      <c r="L372" s="18"/>
      <c r="M372" s="18"/>
      <c r="N372" s="18"/>
      <c r="O372" s="19" t="n">
        <v>13600</v>
      </c>
      <c r="P372" s="21"/>
      <c r="Q372" s="21"/>
      <c r="R372" s="21"/>
      <c r="S372" s="21"/>
      <c r="T372" s="21"/>
      <c r="U372" s="21"/>
      <c r="V372" s="19" t="n">
        <v>10526.4</v>
      </c>
      <c r="W372" s="19" t="n">
        <v>10526.4</v>
      </c>
      <c r="X372" s="20"/>
    </row>
    <row r="373" customFormat="false" ht="15.75" hidden="false" customHeight="false" outlineLevel="4" collapsed="false">
      <c r="A373" s="17" t="s">
        <v>110</v>
      </c>
      <c r="B373" s="18" t="s">
        <v>18</v>
      </c>
      <c r="C373" s="18" t="n">
        <v>822</v>
      </c>
      <c r="D373" s="18" t="s">
        <v>254</v>
      </c>
      <c r="E373" s="18" t="s">
        <v>174</v>
      </c>
      <c r="F373" s="22" t="s">
        <v>411</v>
      </c>
      <c r="G373" s="18" t="s">
        <v>412</v>
      </c>
      <c r="H373" s="18" t="s">
        <v>18</v>
      </c>
      <c r="I373" s="18"/>
      <c r="J373" s="18"/>
      <c r="K373" s="18"/>
      <c r="L373" s="18"/>
      <c r="M373" s="18"/>
      <c r="N373" s="18"/>
      <c r="O373" s="19" t="n">
        <v>781691.07</v>
      </c>
      <c r="P373" s="21"/>
      <c r="Q373" s="21"/>
      <c r="R373" s="21"/>
      <c r="S373" s="21"/>
      <c r="T373" s="21"/>
      <c r="U373" s="21"/>
      <c r="V373" s="19" t="n">
        <v>559640.7</v>
      </c>
      <c r="W373" s="19" t="n">
        <v>559640.7</v>
      </c>
      <c r="X373" s="20"/>
    </row>
    <row r="374" customFormat="false" ht="32.25" hidden="false" customHeight="true" outlineLevel="4" collapsed="false">
      <c r="A374" s="17" t="s">
        <v>413</v>
      </c>
      <c r="B374" s="18"/>
      <c r="C374" s="18" t="n">
        <v>822</v>
      </c>
      <c r="D374" s="18" t="s">
        <v>254</v>
      </c>
      <c r="E374" s="18" t="s">
        <v>174</v>
      </c>
      <c r="F374" s="22" t="s">
        <v>414</v>
      </c>
      <c r="G374" s="18" t="s">
        <v>18</v>
      </c>
      <c r="H374" s="18"/>
      <c r="I374" s="18"/>
      <c r="J374" s="18"/>
      <c r="K374" s="18"/>
      <c r="L374" s="18"/>
      <c r="M374" s="18"/>
      <c r="N374" s="18"/>
      <c r="O374" s="19" t="n">
        <f aca="false">O375</f>
        <v>544320</v>
      </c>
      <c r="P374" s="19" t="e">
        <f aca="false">P375</f>
        <v>#REF!</v>
      </c>
      <c r="Q374" s="19" t="e">
        <f aca="false">Q375</f>
        <v>#REF!</v>
      </c>
      <c r="R374" s="19" t="e">
        <f aca="false">R375</f>
        <v>#REF!</v>
      </c>
      <c r="S374" s="19" t="e">
        <f aca="false">S375</f>
        <v>#REF!</v>
      </c>
      <c r="T374" s="19" t="e">
        <f aca="false">T375</f>
        <v>#REF!</v>
      </c>
      <c r="U374" s="19" t="e">
        <f aca="false">U375</f>
        <v>#REF!</v>
      </c>
      <c r="V374" s="19" t="n">
        <f aca="false">V375</f>
        <v>468115.2</v>
      </c>
      <c r="W374" s="19" t="n">
        <f aca="false">W375</f>
        <v>468115.2</v>
      </c>
    </row>
    <row r="375" customFormat="false" ht="63" hidden="false" customHeight="false" outlineLevel="4" collapsed="false">
      <c r="A375" s="17" t="s">
        <v>415</v>
      </c>
      <c r="B375" s="18"/>
      <c r="C375" s="18" t="n">
        <v>822</v>
      </c>
      <c r="D375" s="18" t="s">
        <v>254</v>
      </c>
      <c r="E375" s="18" t="s">
        <v>174</v>
      </c>
      <c r="F375" s="22" t="s">
        <v>416</v>
      </c>
      <c r="G375" s="18" t="s">
        <v>18</v>
      </c>
      <c r="H375" s="18"/>
      <c r="I375" s="18"/>
      <c r="J375" s="18"/>
      <c r="K375" s="18"/>
      <c r="L375" s="18"/>
      <c r="M375" s="18"/>
      <c r="N375" s="18"/>
      <c r="O375" s="19" t="n">
        <f aca="false">O376+O378+O377</f>
        <v>544320</v>
      </c>
      <c r="P375" s="19" t="e">
        <f aca="false">P376+#REF!+P378</f>
        <v>#REF!</v>
      </c>
      <c r="Q375" s="19" t="e">
        <f aca="false">Q376+#REF!+Q378</f>
        <v>#REF!</v>
      </c>
      <c r="R375" s="19" t="e">
        <f aca="false">R376+#REF!+R378</f>
        <v>#REF!</v>
      </c>
      <c r="S375" s="19" t="e">
        <f aca="false">S376+#REF!+S378</f>
        <v>#REF!</v>
      </c>
      <c r="T375" s="19" t="e">
        <f aca="false">T376+#REF!+T378</f>
        <v>#REF!</v>
      </c>
      <c r="U375" s="19" t="e">
        <f aca="false">U376+#REF!+U378</f>
        <v>#REF!</v>
      </c>
      <c r="V375" s="19" t="n">
        <f aca="false">V376+V378</f>
        <v>468115.2</v>
      </c>
      <c r="W375" s="19" t="n">
        <f aca="false">W376+W378</f>
        <v>468115.2</v>
      </c>
    </row>
    <row r="376" customFormat="false" ht="32.25" hidden="false" customHeight="true" outlineLevel="4" collapsed="false">
      <c r="A376" s="17" t="s">
        <v>385</v>
      </c>
      <c r="B376" s="18"/>
      <c r="C376" s="18" t="n">
        <v>822</v>
      </c>
      <c r="D376" s="18" t="s">
        <v>254</v>
      </c>
      <c r="E376" s="18" t="s">
        <v>174</v>
      </c>
      <c r="F376" s="22" t="s">
        <v>416</v>
      </c>
      <c r="G376" s="18" t="n">
        <v>112</v>
      </c>
      <c r="H376" s="18"/>
      <c r="I376" s="18"/>
      <c r="J376" s="18"/>
      <c r="K376" s="18"/>
      <c r="L376" s="18"/>
      <c r="M376" s="18"/>
      <c r="N376" s="18"/>
      <c r="O376" s="19" t="n">
        <v>10000</v>
      </c>
      <c r="P376" s="21"/>
      <c r="Q376" s="21"/>
      <c r="R376" s="21"/>
      <c r="S376" s="21"/>
      <c r="T376" s="21"/>
      <c r="U376" s="21"/>
      <c r="V376" s="19" t="n">
        <v>197215.2</v>
      </c>
      <c r="W376" s="19" t="n">
        <v>197215.2</v>
      </c>
      <c r="X376" s="20" t="n">
        <f aca="false">O376-219320</f>
        <v>-209320</v>
      </c>
    </row>
    <row r="377" customFormat="false" ht="32.25" hidden="false" customHeight="true" outlineLevel="4" collapsed="false">
      <c r="A377" s="17" t="s">
        <v>398</v>
      </c>
      <c r="B377" s="18"/>
      <c r="C377" s="18" t="n">
        <v>822</v>
      </c>
      <c r="D377" s="18" t="s">
        <v>254</v>
      </c>
      <c r="E377" s="18" t="s">
        <v>174</v>
      </c>
      <c r="F377" s="22" t="s">
        <v>416</v>
      </c>
      <c r="G377" s="18" t="n">
        <v>113</v>
      </c>
      <c r="H377" s="18"/>
      <c r="I377" s="18"/>
      <c r="J377" s="18"/>
      <c r="K377" s="18"/>
      <c r="L377" s="18"/>
      <c r="M377" s="18"/>
      <c r="N377" s="18"/>
      <c r="O377" s="19" t="n">
        <v>219320</v>
      </c>
      <c r="P377" s="21"/>
      <c r="Q377" s="21"/>
      <c r="R377" s="21"/>
      <c r="S377" s="21"/>
      <c r="T377" s="21"/>
      <c r="U377" s="21"/>
      <c r="V377" s="19"/>
      <c r="W377" s="19"/>
    </row>
    <row r="378" customFormat="false" ht="21.75" hidden="false" customHeight="true" outlineLevel="4" collapsed="false">
      <c r="A378" s="17" t="s">
        <v>38</v>
      </c>
      <c r="B378" s="18"/>
      <c r="C378" s="18" t="n">
        <v>822</v>
      </c>
      <c r="D378" s="18" t="s">
        <v>254</v>
      </c>
      <c r="E378" s="18" t="s">
        <v>174</v>
      </c>
      <c r="F378" s="22" t="s">
        <v>416</v>
      </c>
      <c r="G378" s="18" t="n">
        <v>244</v>
      </c>
      <c r="H378" s="18"/>
      <c r="I378" s="18"/>
      <c r="J378" s="18"/>
      <c r="K378" s="18"/>
      <c r="L378" s="18"/>
      <c r="M378" s="18"/>
      <c r="N378" s="18"/>
      <c r="O378" s="19" t="n">
        <v>315000</v>
      </c>
      <c r="P378" s="21"/>
      <c r="Q378" s="21"/>
      <c r="R378" s="21"/>
      <c r="S378" s="21"/>
      <c r="T378" s="21"/>
      <c r="U378" s="21"/>
      <c r="V378" s="19" t="n">
        <v>270900</v>
      </c>
      <c r="W378" s="19" t="n">
        <v>270900</v>
      </c>
    </row>
    <row r="379" customFormat="false" ht="15.75" hidden="false" customHeight="false" outlineLevel="4" collapsed="false">
      <c r="A379" s="15" t="s">
        <v>259</v>
      </c>
      <c r="B379" s="13" t="s">
        <v>18</v>
      </c>
      <c r="C379" s="18" t="n">
        <v>822</v>
      </c>
      <c r="D379" s="13" t="s">
        <v>150</v>
      </c>
      <c r="E379" s="13" t="s">
        <v>16</v>
      </c>
      <c r="F379" s="13" t="s">
        <v>17</v>
      </c>
      <c r="G379" s="13" t="s">
        <v>18</v>
      </c>
      <c r="H379" s="13" t="s">
        <v>18</v>
      </c>
      <c r="I379" s="13"/>
      <c r="J379" s="13"/>
      <c r="K379" s="13"/>
      <c r="L379" s="13"/>
      <c r="M379" s="13"/>
      <c r="N379" s="13"/>
      <c r="O379" s="16" t="n">
        <f aca="false">O380+O387</f>
        <v>5010100</v>
      </c>
      <c r="P379" s="16" t="e">
        <f aca="false">P380+P698</f>
        <v>#REF!</v>
      </c>
      <c r="Q379" s="16" t="e">
        <f aca="false">Q380+Q698</f>
        <v>#REF!</v>
      </c>
      <c r="R379" s="16" t="e">
        <f aca="false">R380+R698</f>
        <v>#REF!</v>
      </c>
      <c r="S379" s="16" t="e">
        <f aca="false">S380+S698</f>
        <v>#REF!</v>
      </c>
      <c r="T379" s="16" t="e">
        <f aca="false">T380+T698</f>
        <v>#REF!</v>
      </c>
      <c r="U379" s="16" t="e">
        <f aca="false">U380+U698</f>
        <v>#REF!</v>
      </c>
      <c r="V379" s="16" t="n">
        <f aca="false">V380+V387</f>
        <v>5063734.2</v>
      </c>
      <c r="W379" s="16" t="n">
        <f aca="false">W380+W387</f>
        <v>5202623.2</v>
      </c>
    </row>
    <row r="380" customFormat="false" ht="15.75" hidden="false" customHeight="false" outlineLevel="4" collapsed="false">
      <c r="A380" s="17" t="s">
        <v>267</v>
      </c>
      <c r="B380" s="18" t="s">
        <v>18</v>
      </c>
      <c r="C380" s="18" t="n">
        <v>822</v>
      </c>
      <c r="D380" s="18" t="s">
        <v>150</v>
      </c>
      <c r="E380" s="18" t="s">
        <v>145</v>
      </c>
      <c r="F380" s="22" t="s">
        <v>17</v>
      </c>
      <c r="G380" s="18" t="s">
        <v>18</v>
      </c>
      <c r="H380" s="18" t="s">
        <v>18</v>
      </c>
      <c r="I380" s="18"/>
      <c r="J380" s="18"/>
      <c r="K380" s="18"/>
      <c r="L380" s="18"/>
      <c r="M380" s="18"/>
      <c r="N380" s="18"/>
      <c r="O380" s="19" t="n">
        <f aca="false">O381+O384</f>
        <v>1450320</v>
      </c>
      <c r="P380" s="19" t="e">
        <f aca="false">#REF!+P381+P384+P182+#REF!+P194</f>
        <v>#REF!</v>
      </c>
      <c r="Q380" s="19" t="e">
        <f aca="false">#REF!+Q381+Q384+Q182+#REF!+Q194</f>
        <v>#REF!</v>
      </c>
      <c r="R380" s="19" t="e">
        <f aca="false">#REF!+R381+R384+R182+#REF!+R194</f>
        <v>#REF!</v>
      </c>
      <c r="S380" s="19" t="e">
        <f aca="false">#REF!+S381+S384+S182+#REF!+S194</f>
        <v>#REF!</v>
      </c>
      <c r="T380" s="19" t="e">
        <f aca="false">#REF!+T381+T384+T182+#REF!+T194</f>
        <v>#REF!</v>
      </c>
      <c r="U380" s="19" t="e">
        <f aca="false">#REF!+U381+U384+U182+#REF!+U194</f>
        <v>#REF!</v>
      </c>
      <c r="V380" s="19" t="n">
        <f aca="false">V381+V384</f>
        <v>1369475.2</v>
      </c>
      <c r="W380" s="19" t="n">
        <f aca="false">W381+W384</f>
        <v>1369475.2</v>
      </c>
    </row>
    <row r="381" customFormat="false" ht="15.75" hidden="false" customHeight="false" outlineLevel="4" collapsed="false">
      <c r="A381" s="17" t="s">
        <v>417</v>
      </c>
      <c r="B381" s="18" t="s">
        <v>18</v>
      </c>
      <c r="C381" s="18" t="n">
        <v>822</v>
      </c>
      <c r="D381" s="18" t="s">
        <v>150</v>
      </c>
      <c r="E381" s="18" t="s">
        <v>145</v>
      </c>
      <c r="F381" s="22" t="s">
        <v>418</v>
      </c>
      <c r="G381" s="18" t="s">
        <v>18</v>
      </c>
      <c r="H381" s="18" t="s">
        <v>18</v>
      </c>
      <c r="I381" s="18"/>
      <c r="J381" s="18"/>
      <c r="K381" s="18"/>
      <c r="L381" s="18"/>
      <c r="M381" s="18"/>
      <c r="N381" s="18"/>
      <c r="O381" s="19" t="n">
        <f aca="false">O382</f>
        <v>1230000</v>
      </c>
      <c r="P381" s="19" t="n">
        <f aca="false">P382</f>
        <v>0</v>
      </c>
      <c r="Q381" s="19" t="n">
        <f aca="false">Q382</f>
        <v>0</v>
      </c>
      <c r="R381" s="19" t="n">
        <f aca="false">R382</f>
        <v>0</v>
      </c>
      <c r="S381" s="19" t="n">
        <f aca="false">S382</f>
        <v>0</v>
      </c>
      <c r="T381" s="19" t="n">
        <f aca="false">T382</f>
        <v>0</v>
      </c>
      <c r="U381" s="19" t="n">
        <f aca="false">U382</f>
        <v>0</v>
      </c>
      <c r="V381" s="19" t="n">
        <f aca="false">V382</f>
        <v>1180000</v>
      </c>
      <c r="W381" s="19" t="n">
        <f aca="false">W382</f>
        <v>1180000</v>
      </c>
    </row>
    <row r="382" customFormat="false" ht="126" hidden="false" customHeight="false" outlineLevel="4" collapsed="false">
      <c r="A382" s="17" t="s">
        <v>419</v>
      </c>
      <c r="B382" s="18" t="s">
        <v>18</v>
      </c>
      <c r="C382" s="18" t="n">
        <v>822</v>
      </c>
      <c r="D382" s="18" t="s">
        <v>150</v>
      </c>
      <c r="E382" s="18" t="s">
        <v>145</v>
      </c>
      <c r="F382" s="22" t="s">
        <v>420</v>
      </c>
      <c r="G382" s="18" t="s">
        <v>18</v>
      </c>
      <c r="H382" s="18" t="s">
        <v>18</v>
      </c>
      <c r="I382" s="18"/>
      <c r="J382" s="18"/>
      <c r="K382" s="18"/>
      <c r="L382" s="18"/>
      <c r="M382" s="18"/>
      <c r="N382" s="18"/>
      <c r="O382" s="19" t="n">
        <f aca="false">O383</f>
        <v>1230000</v>
      </c>
      <c r="P382" s="19" t="n">
        <f aca="false">P383</f>
        <v>0</v>
      </c>
      <c r="Q382" s="19" t="n">
        <f aca="false">Q383</f>
        <v>0</v>
      </c>
      <c r="R382" s="19" t="n">
        <f aca="false">R383</f>
        <v>0</v>
      </c>
      <c r="S382" s="19" t="n">
        <f aca="false">S383</f>
        <v>0</v>
      </c>
      <c r="T382" s="19" t="n">
        <f aca="false">T383</f>
        <v>0</v>
      </c>
      <c r="U382" s="19" t="n">
        <f aca="false">U383</f>
        <v>0</v>
      </c>
      <c r="V382" s="19" t="n">
        <f aca="false">V383</f>
        <v>1180000</v>
      </c>
      <c r="W382" s="19" t="n">
        <f aca="false">W383</f>
        <v>1180000</v>
      </c>
    </row>
    <row r="383" customFormat="false" ht="31.5" hidden="false" customHeight="false" outlineLevel="4" collapsed="false">
      <c r="A383" s="17" t="s">
        <v>313</v>
      </c>
      <c r="B383" s="18" t="s">
        <v>18</v>
      </c>
      <c r="C383" s="18" t="n">
        <v>822</v>
      </c>
      <c r="D383" s="18" t="s">
        <v>150</v>
      </c>
      <c r="E383" s="18" t="s">
        <v>145</v>
      </c>
      <c r="F383" s="22" t="s">
        <v>421</v>
      </c>
      <c r="G383" s="18" t="s">
        <v>350</v>
      </c>
      <c r="H383" s="18" t="s">
        <v>18</v>
      </c>
      <c r="I383" s="18"/>
      <c r="J383" s="18"/>
      <c r="K383" s="18"/>
      <c r="L383" s="18"/>
      <c r="M383" s="18"/>
      <c r="N383" s="18"/>
      <c r="O383" s="19" t="n">
        <v>1230000</v>
      </c>
      <c r="P383" s="21"/>
      <c r="Q383" s="21"/>
      <c r="R383" s="21"/>
      <c r="S383" s="21"/>
      <c r="T383" s="21"/>
      <c r="U383" s="21"/>
      <c r="V383" s="19" t="n">
        <v>1180000</v>
      </c>
      <c r="W383" s="19" t="n">
        <v>1180000</v>
      </c>
    </row>
    <row r="384" customFormat="false" ht="31.5" hidden="false" customHeight="false" outlineLevel="4" collapsed="false">
      <c r="A384" s="17" t="s">
        <v>273</v>
      </c>
      <c r="B384" s="18"/>
      <c r="C384" s="18" t="n">
        <v>822</v>
      </c>
      <c r="D384" s="18" t="s">
        <v>150</v>
      </c>
      <c r="E384" s="18" t="s">
        <v>145</v>
      </c>
      <c r="F384" s="22" t="s">
        <v>422</v>
      </c>
      <c r="G384" s="18" t="s">
        <v>18</v>
      </c>
      <c r="H384" s="18"/>
      <c r="I384" s="18"/>
      <c r="J384" s="18"/>
      <c r="K384" s="18"/>
      <c r="L384" s="18"/>
      <c r="M384" s="18"/>
      <c r="N384" s="18"/>
      <c r="O384" s="19" t="n">
        <f aca="false">O385</f>
        <v>220320</v>
      </c>
      <c r="P384" s="19" t="n">
        <f aca="false">P385</f>
        <v>0</v>
      </c>
      <c r="Q384" s="19" t="n">
        <f aca="false">Q385</f>
        <v>0</v>
      </c>
      <c r="R384" s="19" t="n">
        <f aca="false">R385</f>
        <v>0</v>
      </c>
      <c r="S384" s="19" t="n">
        <f aca="false">S385</f>
        <v>0</v>
      </c>
      <c r="T384" s="19" t="n">
        <f aca="false">T385</f>
        <v>0</v>
      </c>
      <c r="U384" s="19" t="n">
        <f aca="false">U385</f>
        <v>0</v>
      </c>
      <c r="V384" s="19" t="n">
        <f aca="false">V385</f>
        <v>189475.2</v>
      </c>
      <c r="W384" s="19" t="n">
        <f aca="false">W385</f>
        <v>189475.2</v>
      </c>
    </row>
    <row r="385" customFormat="false" ht="47.25" hidden="false" customHeight="false" outlineLevel="4" collapsed="false">
      <c r="A385" s="17" t="s">
        <v>423</v>
      </c>
      <c r="B385" s="18"/>
      <c r="C385" s="18" t="n">
        <v>822</v>
      </c>
      <c r="D385" s="18" t="s">
        <v>150</v>
      </c>
      <c r="E385" s="18" t="s">
        <v>145</v>
      </c>
      <c r="F385" s="22" t="s">
        <v>424</v>
      </c>
      <c r="G385" s="18" t="s">
        <v>18</v>
      </c>
      <c r="H385" s="18"/>
      <c r="I385" s="18"/>
      <c r="J385" s="18"/>
      <c r="K385" s="18"/>
      <c r="L385" s="18"/>
      <c r="M385" s="18"/>
      <c r="N385" s="18"/>
      <c r="O385" s="19" t="n">
        <f aca="false">O386</f>
        <v>220320</v>
      </c>
      <c r="P385" s="19" t="n">
        <f aca="false">P386</f>
        <v>0</v>
      </c>
      <c r="Q385" s="19" t="n">
        <f aca="false">Q386</f>
        <v>0</v>
      </c>
      <c r="R385" s="19" t="n">
        <f aca="false">R386</f>
        <v>0</v>
      </c>
      <c r="S385" s="19" t="n">
        <f aca="false">S386</f>
        <v>0</v>
      </c>
      <c r="T385" s="19" t="n">
        <f aca="false">T386</f>
        <v>0</v>
      </c>
      <c r="U385" s="19" t="n">
        <f aca="false">U386</f>
        <v>0</v>
      </c>
      <c r="V385" s="19" t="n">
        <f aca="false">V386</f>
        <v>189475.2</v>
      </c>
      <c r="W385" s="19" t="n">
        <f aca="false">W386</f>
        <v>189475.2</v>
      </c>
    </row>
    <row r="386" customFormat="false" ht="31.5" hidden="false" customHeight="false" outlineLevel="4" collapsed="false">
      <c r="A386" s="17" t="s">
        <v>313</v>
      </c>
      <c r="B386" s="18"/>
      <c r="C386" s="18" t="n">
        <v>822</v>
      </c>
      <c r="D386" s="18" t="s">
        <v>150</v>
      </c>
      <c r="E386" s="18" t="s">
        <v>145</v>
      </c>
      <c r="F386" s="22" t="s">
        <v>424</v>
      </c>
      <c r="G386" s="18" t="n">
        <v>612</v>
      </c>
      <c r="H386" s="18"/>
      <c r="I386" s="18"/>
      <c r="J386" s="18"/>
      <c r="K386" s="18"/>
      <c r="L386" s="18"/>
      <c r="M386" s="18"/>
      <c r="N386" s="18"/>
      <c r="O386" s="19" t="n">
        <v>220320</v>
      </c>
      <c r="P386" s="21"/>
      <c r="Q386" s="21"/>
      <c r="R386" s="21"/>
      <c r="S386" s="21"/>
      <c r="T386" s="21"/>
      <c r="U386" s="21"/>
      <c r="V386" s="19" t="n">
        <v>189475.2</v>
      </c>
      <c r="W386" s="19" t="n">
        <v>189475.2</v>
      </c>
    </row>
    <row r="387" customFormat="false" ht="15.75" hidden="false" customHeight="false" outlineLevel="4" collapsed="false">
      <c r="A387" s="17" t="s">
        <v>285</v>
      </c>
      <c r="B387" s="18" t="s">
        <v>18</v>
      </c>
      <c r="C387" s="18" t="n">
        <v>822</v>
      </c>
      <c r="D387" s="18" t="s">
        <v>150</v>
      </c>
      <c r="E387" s="18" t="s">
        <v>31</v>
      </c>
      <c r="F387" s="22" t="s">
        <v>17</v>
      </c>
      <c r="G387" s="18" t="s">
        <v>18</v>
      </c>
      <c r="H387" s="18" t="s">
        <v>18</v>
      </c>
      <c r="I387" s="18"/>
      <c r="J387" s="18"/>
      <c r="K387" s="18"/>
      <c r="L387" s="18"/>
      <c r="M387" s="18"/>
      <c r="N387" s="18"/>
      <c r="O387" s="51" t="n">
        <f aca="false">O388+O391</f>
        <v>3559780</v>
      </c>
      <c r="P387" s="51" t="n">
        <f aca="false">P388+P391</f>
        <v>0</v>
      </c>
      <c r="Q387" s="51" t="n">
        <f aca="false">Q388+Q391</f>
        <v>0</v>
      </c>
      <c r="R387" s="51" t="n">
        <f aca="false">R388+R391</f>
        <v>0</v>
      </c>
      <c r="S387" s="51" t="n">
        <f aca="false">S388+S391</f>
        <v>0</v>
      </c>
      <c r="T387" s="51" t="n">
        <f aca="false">T388+T391</f>
        <v>0</v>
      </c>
      <c r="U387" s="51" t="n">
        <f aca="false">U388+U391</f>
        <v>0</v>
      </c>
      <c r="V387" s="51" t="n">
        <f aca="false">V388+V391</f>
        <v>3694259</v>
      </c>
      <c r="W387" s="51" t="n">
        <f aca="false">W388+W391</f>
        <v>3833148</v>
      </c>
    </row>
    <row r="388" customFormat="false" ht="47.25" hidden="false" customHeight="false" outlineLevel="4" collapsed="false">
      <c r="A388" s="17" t="s">
        <v>305</v>
      </c>
      <c r="B388" s="18" t="s">
        <v>18</v>
      </c>
      <c r="C388" s="18" t="n">
        <v>822</v>
      </c>
      <c r="D388" s="18" t="s">
        <v>150</v>
      </c>
      <c r="E388" s="18" t="s">
        <v>31</v>
      </c>
      <c r="F388" s="22" t="s">
        <v>306</v>
      </c>
      <c r="G388" s="18" t="s">
        <v>18</v>
      </c>
      <c r="H388" s="18" t="s">
        <v>18</v>
      </c>
      <c r="I388" s="18"/>
      <c r="J388" s="18"/>
      <c r="K388" s="18"/>
      <c r="L388" s="18"/>
      <c r="M388" s="18"/>
      <c r="N388" s="18"/>
      <c r="O388" s="19" t="n">
        <f aca="false">O389</f>
        <v>3359780</v>
      </c>
      <c r="P388" s="19" t="n">
        <f aca="false">P389</f>
        <v>0</v>
      </c>
      <c r="Q388" s="19" t="n">
        <f aca="false">Q389</f>
        <v>0</v>
      </c>
      <c r="R388" s="19" t="n">
        <f aca="false">R389</f>
        <v>0</v>
      </c>
      <c r="S388" s="19" t="n">
        <f aca="false">S389</f>
        <v>0</v>
      </c>
      <c r="T388" s="19" t="n">
        <f aca="false">T389</f>
        <v>0</v>
      </c>
      <c r="U388" s="19" t="n">
        <f aca="false">U389</f>
        <v>0</v>
      </c>
      <c r="V388" s="19" t="n">
        <f aca="false">V389</f>
        <v>3494259</v>
      </c>
      <c r="W388" s="19" t="n">
        <f aca="false">W389</f>
        <v>3633148</v>
      </c>
    </row>
    <row r="389" customFormat="false" ht="110.25" hidden="false" customHeight="false" outlineLevel="4" collapsed="false">
      <c r="A389" s="17" t="s">
        <v>425</v>
      </c>
      <c r="B389" s="18" t="s">
        <v>18</v>
      </c>
      <c r="C389" s="18" t="n">
        <v>822</v>
      </c>
      <c r="D389" s="18" t="s">
        <v>150</v>
      </c>
      <c r="E389" s="18" t="s">
        <v>31</v>
      </c>
      <c r="F389" s="22" t="s">
        <v>426</v>
      </c>
      <c r="G389" s="18" t="s">
        <v>18</v>
      </c>
      <c r="H389" s="18" t="s">
        <v>18</v>
      </c>
      <c r="I389" s="18"/>
      <c r="J389" s="18"/>
      <c r="K389" s="18"/>
      <c r="L389" s="18"/>
      <c r="M389" s="18"/>
      <c r="N389" s="18"/>
      <c r="O389" s="19" t="n">
        <f aca="false">O390</f>
        <v>3359780</v>
      </c>
      <c r="P389" s="19" t="n">
        <f aca="false">P390</f>
        <v>0</v>
      </c>
      <c r="Q389" s="19" t="n">
        <f aca="false">Q390</f>
        <v>0</v>
      </c>
      <c r="R389" s="19" t="n">
        <f aca="false">R390</f>
        <v>0</v>
      </c>
      <c r="S389" s="19" t="n">
        <f aca="false">S390</f>
        <v>0</v>
      </c>
      <c r="T389" s="19" t="n">
        <f aca="false">T390</f>
        <v>0</v>
      </c>
      <c r="U389" s="19" t="n">
        <f aca="false">U390</f>
        <v>0</v>
      </c>
      <c r="V389" s="19" t="n">
        <f aca="false">V390</f>
        <v>3494259</v>
      </c>
      <c r="W389" s="19" t="n">
        <f aca="false">W390</f>
        <v>3633148</v>
      </c>
    </row>
    <row r="390" customFormat="false" ht="47.25" hidden="false" customHeight="false" outlineLevel="4" collapsed="false">
      <c r="A390" s="17" t="s">
        <v>277</v>
      </c>
      <c r="B390" s="18" t="s">
        <v>18</v>
      </c>
      <c r="C390" s="18" t="n">
        <v>822</v>
      </c>
      <c r="D390" s="18" t="s">
        <v>150</v>
      </c>
      <c r="E390" s="18" t="s">
        <v>31</v>
      </c>
      <c r="F390" s="22" t="s">
        <v>426</v>
      </c>
      <c r="G390" s="18" t="s">
        <v>278</v>
      </c>
      <c r="H390" s="18" t="s">
        <v>18</v>
      </c>
      <c r="I390" s="18"/>
      <c r="J390" s="18"/>
      <c r="K390" s="18"/>
      <c r="L390" s="18"/>
      <c r="M390" s="18"/>
      <c r="N390" s="18"/>
      <c r="O390" s="19" t="n">
        <v>3359780</v>
      </c>
      <c r="P390" s="21"/>
      <c r="Q390" s="21"/>
      <c r="R390" s="21"/>
      <c r="S390" s="21"/>
      <c r="T390" s="21"/>
      <c r="U390" s="21"/>
      <c r="V390" s="19" t="n">
        <v>3494259</v>
      </c>
      <c r="W390" s="19" t="n">
        <v>3633148</v>
      </c>
    </row>
    <row r="391" customFormat="false" ht="31.5" hidden="false" customHeight="false" outlineLevel="4" collapsed="false">
      <c r="A391" s="17" t="s">
        <v>390</v>
      </c>
      <c r="B391" s="18" t="s">
        <v>18</v>
      </c>
      <c r="C391" s="18" t="n">
        <v>822</v>
      </c>
      <c r="D391" s="18" t="s">
        <v>150</v>
      </c>
      <c r="E391" s="18" t="s">
        <v>31</v>
      </c>
      <c r="F391" s="22" t="s">
        <v>391</v>
      </c>
      <c r="G391" s="18" t="s">
        <v>18</v>
      </c>
      <c r="H391" s="18" t="s">
        <v>18</v>
      </c>
      <c r="I391" s="18"/>
      <c r="J391" s="18"/>
      <c r="K391" s="18"/>
      <c r="L391" s="18"/>
      <c r="M391" s="18"/>
      <c r="N391" s="18"/>
      <c r="O391" s="19" t="n">
        <f aca="false">O392</f>
        <v>200000</v>
      </c>
      <c r="P391" s="19" t="n">
        <f aca="false">P392</f>
        <v>0</v>
      </c>
      <c r="Q391" s="19" t="n">
        <f aca="false">Q392</f>
        <v>0</v>
      </c>
      <c r="R391" s="19" t="n">
        <f aca="false">R392</f>
        <v>0</v>
      </c>
      <c r="S391" s="19" t="n">
        <f aca="false">S392</f>
        <v>0</v>
      </c>
      <c r="T391" s="19" t="n">
        <f aca="false">T392</f>
        <v>0</v>
      </c>
      <c r="U391" s="19" t="n">
        <f aca="false">U392</f>
        <v>0</v>
      </c>
      <c r="V391" s="19" t="n">
        <f aca="false">V392</f>
        <v>200000</v>
      </c>
      <c r="W391" s="19" t="n">
        <f aca="false">W392</f>
        <v>200000</v>
      </c>
    </row>
    <row r="392" customFormat="false" ht="63" hidden="false" customHeight="false" outlineLevel="4" collapsed="false">
      <c r="A392" s="17" t="s">
        <v>392</v>
      </c>
      <c r="B392" s="18" t="s">
        <v>18</v>
      </c>
      <c r="C392" s="18" t="n">
        <v>822</v>
      </c>
      <c r="D392" s="18" t="s">
        <v>150</v>
      </c>
      <c r="E392" s="18" t="s">
        <v>31</v>
      </c>
      <c r="F392" s="22" t="s">
        <v>393</v>
      </c>
      <c r="G392" s="18" t="s">
        <v>18</v>
      </c>
      <c r="H392" s="18" t="s">
        <v>18</v>
      </c>
      <c r="I392" s="18"/>
      <c r="J392" s="18"/>
      <c r="K392" s="18"/>
      <c r="L392" s="18"/>
      <c r="M392" s="18"/>
      <c r="N392" s="18"/>
      <c r="O392" s="19" t="n">
        <f aca="false">O393</f>
        <v>200000</v>
      </c>
      <c r="P392" s="19" t="n">
        <f aca="false">P393</f>
        <v>0</v>
      </c>
      <c r="Q392" s="19" t="n">
        <f aca="false">Q393</f>
        <v>0</v>
      </c>
      <c r="R392" s="19" t="n">
        <f aca="false">R393</f>
        <v>0</v>
      </c>
      <c r="S392" s="19" t="n">
        <f aca="false">S393</f>
        <v>0</v>
      </c>
      <c r="T392" s="19" t="n">
        <f aca="false">T393</f>
        <v>0</v>
      </c>
      <c r="U392" s="19" t="n">
        <f aca="false">U393</f>
        <v>0</v>
      </c>
      <c r="V392" s="19" t="n">
        <f aca="false">V393</f>
        <v>200000</v>
      </c>
      <c r="W392" s="19" t="n">
        <f aca="false">W393</f>
        <v>200000</v>
      </c>
    </row>
    <row r="393" customFormat="false" ht="47.25" hidden="false" customHeight="false" outlineLevel="4" collapsed="false">
      <c r="A393" s="17" t="s">
        <v>277</v>
      </c>
      <c r="B393" s="18"/>
      <c r="C393" s="18" t="n">
        <v>822</v>
      </c>
      <c r="D393" s="18" t="s">
        <v>150</v>
      </c>
      <c r="E393" s="18" t="s">
        <v>31</v>
      </c>
      <c r="F393" s="22" t="s">
        <v>393</v>
      </c>
      <c r="G393" s="18" t="n">
        <v>313</v>
      </c>
      <c r="H393" s="18"/>
      <c r="I393" s="18"/>
      <c r="J393" s="18"/>
      <c r="K393" s="18"/>
      <c r="L393" s="18"/>
      <c r="M393" s="18"/>
      <c r="N393" s="18"/>
      <c r="O393" s="19" t="n">
        <v>200000</v>
      </c>
      <c r="P393" s="21"/>
      <c r="Q393" s="21"/>
      <c r="R393" s="21"/>
      <c r="S393" s="21"/>
      <c r="T393" s="21"/>
      <c r="U393" s="21"/>
      <c r="V393" s="19" t="n">
        <v>200000</v>
      </c>
      <c r="W393" s="19" t="n">
        <v>200000</v>
      </c>
    </row>
    <row r="394" customFormat="false" ht="94.5" hidden="false" customHeight="true" outlineLevel="4" collapsed="false">
      <c r="A394" s="52" t="s">
        <v>427</v>
      </c>
      <c r="B394" s="18"/>
      <c r="C394" s="18" t="n">
        <v>823</v>
      </c>
      <c r="D394" s="53" t="s">
        <v>16</v>
      </c>
      <c r="E394" s="53" t="s">
        <v>16</v>
      </c>
      <c r="F394" s="53" t="s">
        <v>17</v>
      </c>
      <c r="G394" s="53" t="s">
        <v>18</v>
      </c>
      <c r="H394" s="18"/>
      <c r="I394" s="18"/>
      <c r="J394" s="18"/>
      <c r="K394" s="18"/>
      <c r="L394" s="18"/>
      <c r="M394" s="18"/>
      <c r="N394" s="18"/>
      <c r="O394" s="19" t="n">
        <f aca="false">O395+O419+O435+O473</f>
        <v>67768694.74</v>
      </c>
      <c r="P394" s="19" t="e">
        <f aca="false">P395+P419+P435+P473</f>
        <v>#REF!</v>
      </c>
      <c r="Q394" s="19" t="e">
        <f aca="false">Q395+Q419+Q435+Q473</f>
        <v>#REF!</v>
      </c>
      <c r="R394" s="19" t="e">
        <f aca="false">R395+R419+R435+R473</f>
        <v>#REF!</v>
      </c>
      <c r="S394" s="19" t="e">
        <f aca="false">S395+S419+S435+S473</f>
        <v>#REF!</v>
      </c>
      <c r="T394" s="19" t="e">
        <f aca="false">T395+T419+T435+T473</f>
        <v>#REF!</v>
      </c>
      <c r="U394" s="19" t="e">
        <f aca="false">U395+U419+U435+U473</f>
        <v>#REF!</v>
      </c>
      <c r="V394" s="19" t="n">
        <f aca="false">V395+V419+V435+V473</f>
        <v>44648028.78</v>
      </c>
      <c r="W394" s="19" t="n">
        <f aca="false">W395+W419+W435+W473</f>
        <v>46370085.46</v>
      </c>
    </row>
    <row r="395" customFormat="false" ht="24" hidden="false" customHeight="true" outlineLevel="0" collapsed="false">
      <c r="A395" s="15" t="s">
        <v>19</v>
      </c>
      <c r="B395" s="13" t="s">
        <v>18</v>
      </c>
      <c r="C395" s="18" t="n">
        <v>823</v>
      </c>
      <c r="D395" s="13" t="s">
        <v>20</v>
      </c>
      <c r="E395" s="13" t="s">
        <v>16</v>
      </c>
      <c r="F395" s="13" t="s">
        <v>17</v>
      </c>
      <c r="G395" s="13" t="s">
        <v>18</v>
      </c>
      <c r="H395" s="13" t="s">
        <v>18</v>
      </c>
      <c r="I395" s="13"/>
      <c r="J395" s="13"/>
      <c r="K395" s="13"/>
      <c r="L395" s="13"/>
      <c r="M395" s="13"/>
      <c r="N395" s="13"/>
      <c r="O395" s="16" t="n">
        <f aca="false">O397+O400+O411+O403+O408</f>
        <v>14294173.2</v>
      </c>
      <c r="P395" s="16" t="e">
        <f aca="false">P411</f>
        <v>#REF!</v>
      </c>
      <c r="Q395" s="16" t="e">
        <f aca="false">Q411</f>
        <v>#REF!</v>
      </c>
      <c r="R395" s="16" t="e">
        <f aca="false">R411</f>
        <v>#REF!</v>
      </c>
      <c r="S395" s="16" t="e">
        <f aca="false">S411</f>
        <v>#REF!</v>
      </c>
      <c r="T395" s="16" t="e">
        <f aca="false">T411</f>
        <v>#REF!</v>
      </c>
      <c r="U395" s="16" t="e">
        <f aca="false">U411</f>
        <v>#REF!</v>
      </c>
      <c r="V395" s="16" t="n">
        <f aca="false">V397+V400+V411+V403+V408</f>
        <v>11019818.81</v>
      </c>
      <c r="W395" s="16" t="n">
        <f aca="false">W397+W400+W411+W403+W408</f>
        <v>11019818.81</v>
      </c>
    </row>
    <row r="396" customFormat="false" ht="24" hidden="false" customHeight="true" outlineLevel="0" collapsed="false">
      <c r="A396" s="17" t="s">
        <v>58</v>
      </c>
      <c r="B396" s="18" t="s">
        <v>18</v>
      </c>
      <c r="C396" s="12" t="n">
        <v>823</v>
      </c>
      <c r="D396" s="18" t="s">
        <v>20</v>
      </c>
      <c r="E396" s="18" t="s">
        <v>59</v>
      </c>
      <c r="F396" s="18" t="s">
        <v>17</v>
      </c>
      <c r="G396" s="18" t="s">
        <v>18</v>
      </c>
      <c r="H396" s="18" t="s">
        <v>18</v>
      </c>
      <c r="I396" s="18"/>
      <c r="J396" s="18"/>
      <c r="K396" s="18"/>
      <c r="L396" s="18"/>
      <c r="M396" s="18"/>
      <c r="N396" s="18"/>
      <c r="O396" s="19" t="n">
        <f aca="false">O397+O400+O403+O411+O408</f>
        <v>14294173.2</v>
      </c>
      <c r="P396" s="19" t="e">
        <f aca="false">P397+P400+P409+P412+P423+#REF!+P427+P431+P440+P444+P447+#REF!+#REF!+P451+P454+P458+#REF!+#REF!+P475+P419</f>
        <v>#REF!</v>
      </c>
      <c r="Q396" s="19" t="e">
        <f aca="false">Q397+Q400+Q409+Q412+Q423+#REF!+Q427+Q431+Q440+Q444+Q447+#REF!+#REF!+Q451+Q454+Q458+#REF!+#REF!+Q475+Q419</f>
        <v>#REF!</v>
      </c>
      <c r="R396" s="19" t="e">
        <f aca="false">R397+R400+R409+R412+R423+#REF!+R427+R431+R440+R444+R447+#REF!+#REF!+R451+R454+R458+#REF!+#REF!+R475+R419</f>
        <v>#REF!</v>
      </c>
      <c r="S396" s="19" t="e">
        <f aca="false">S397+S400+S409+S412+S423+#REF!+S427+S431+S440+S444+S447+#REF!+#REF!+S451+S454+S458+#REF!+#REF!+S475+S419</f>
        <v>#REF!</v>
      </c>
      <c r="T396" s="19" t="e">
        <f aca="false">T397+T400+T409+T412+T423+#REF!+T427+T431+T440+T444+T447+#REF!+#REF!+T451+T454+T458+#REF!+#REF!+T475+T419</f>
        <v>#REF!</v>
      </c>
      <c r="U396" s="19" t="e">
        <f aca="false">U397+U400+U409+U412+U423+#REF!+U427+U431+U440+U444+U447+#REF!+#REF!+U451+U454+U458+#REF!+#REF!+U475+U419</f>
        <v>#REF!</v>
      </c>
      <c r="V396" s="19" t="e">
        <f aca="false">V397+V400+V409+V412+V423+#REF!+V427+V431+V440+V444+V447+#REF!+#REF!+V451+V454+V458+#REF!+#REF!+V475+V419</f>
        <v>#REF!</v>
      </c>
      <c r="W396" s="19" t="e">
        <f aca="false">W397+W400+W409+W412+W423+#REF!+W427+W431+W440+W444+W447+#REF!+#REF!+W451+W454+W458+#REF!+#REF!+W475+W419</f>
        <v>#REF!</v>
      </c>
    </row>
    <row r="397" customFormat="false" ht="80.25" hidden="false" customHeight="true" outlineLevel="0" collapsed="false">
      <c r="A397" s="17" t="s">
        <v>428</v>
      </c>
      <c r="B397" s="13"/>
      <c r="C397" s="18" t="n">
        <v>823</v>
      </c>
      <c r="D397" s="54" t="n">
        <v>1</v>
      </c>
      <c r="E397" s="13" t="n">
        <v>13</v>
      </c>
      <c r="F397" s="13" t="n">
        <v>1500100000</v>
      </c>
      <c r="G397" s="55" t="n">
        <v>0</v>
      </c>
      <c r="H397" s="13"/>
      <c r="I397" s="13"/>
      <c r="J397" s="13"/>
      <c r="K397" s="13"/>
      <c r="L397" s="13"/>
      <c r="M397" s="13"/>
      <c r="N397" s="13"/>
      <c r="O397" s="16" t="n">
        <f aca="false">O398</f>
        <v>25200</v>
      </c>
      <c r="P397" s="16" t="n">
        <f aca="false">P398</f>
        <v>0</v>
      </c>
      <c r="Q397" s="16" t="n">
        <f aca="false">Q398</f>
        <v>0</v>
      </c>
      <c r="R397" s="16" t="n">
        <f aca="false">R398</f>
        <v>0</v>
      </c>
      <c r="S397" s="16" t="n">
        <f aca="false">S398</f>
        <v>0</v>
      </c>
      <c r="T397" s="16" t="n">
        <f aca="false">T398</f>
        <v>0</v>
      </c>
      <c r="U397" s="16" t="n">
        <f aca="false">U398</f>
        <v>0</v>
      </c>
      <c r="V397" s="16" t="n">
        <f aca="false">V398</f>
        <v>21672</v>
      </c>
      <c r="W397" s="16" t="n">
        <f aca="false">W398</f>
        <v>21672</v>
      </c>
    </row>
    <row r="398" customFormat="false" ht="52.15" hidden="false" customHeight="true" outlineLevel="0" collapsed="false">
      <c r="A398" s="17" t="s">
        <v>429</v>
      </c>
      <c r="B398" s="13"/>
      <c r="C398" s="18" t="n">
        <v>823</v>
      </c>
      <c r="D398" s="56" t="n">
        <v>1</v>
      </c>
      <c r="E398" s="43" t="n">
        <v>13</v>
      </c>
      <c r="F398" s="43" t="n">
        <v>1500120140</v>
      </c>
      <c r="G398" s="57" t="n">
        <v>0</v>
      </c>
      <c r="H398" s="43"/>
      <c r="I398" s="43"/>
      <c r="J398" s="43"/>
      <c r="K398" s="43"/>
      <c r="L398" s="43"/>
      <c r="M398" s="43"/>
      <c r="N398" s="43"/>
      <c r="O398" s="58" t="n">
        <f aca="false">O399</f>
        <v>25200</v>
      </c>
      <c r="P398" s="58" t="n">
        <f aca="false">P399</f>
        <v>0</v>
      </c>
      <c r="Q398" s="58" t="n">
        <f aca="false">Q399</f>
        <v>0</v>
      </c>
      <c r="R398" s="58" t="n">
        <f aca="false">R399</f>
        <v>0</v>
      </c>
      <c r="S398" s="58" t="n">
        <f aca="false">S399</f>
        <v>0</v>
      </c>
      <c r="T398" s="58" t="n">
        <f aca="false">T399</f>
        <v>0</v>
      </c>
      <c r="U398" s="58" t="n">
        <f aca="false">U399</f>
        <v>0</v>
      </c>
      <c r="V398" s="58" t="n">
        <f aca="false">V399</f>
        <v>21672</v>
      </c>
      <c r="W398" s="58" t="n">
        <f aca="false">W399</f>
        <v>21672</v>
      </c>
    </row>
    <row r="399" customFormat="false" ht="24" hidden="false" customHeight="true" outlineLevel="0" collapsed="false">
      <c r="A399" s="17" t="s">
        <v>38</v>
      </c>
      <c r="B399" s="13"/>
      <c r="C399" s="18" t="n">
        <v>823</v>
      </c>
      <c r="D399" s="56" t="n">
        <v>1</v>
      </c>
      <c r="E399" s="43" t="n">
        <v>13</v>
      </c>
      <c r="F399" s="43" t="n">
        <v>1500120140</v>
      </c>
      <c r="G399" s="43" t="n">
        <v>244</v>
      </c>
      <c r="H399" s="43"/>
      <c r="I399" s="43"/>
      <c r="J399" s="43"/>
      <c r="K399" s="43"/>
      <c r="L399" s="43"/>
      <c r="M399" s="43"/>
      <c r="N399" s="43"/>
      <c r="O399" s="58" t="n">
        <v>25200</v>
      </c>
      <c r="P399" s="58"/>
      <c r="Q399" s="58"/>
      <c r="R399" s="58"/>
      <c r="S399" s="58"/>
      <c r="T399" s="58"/>
      <c r="U399" s="58"/>
      <c r="V399" s="58" t="n">
        <v>21672</v>
      </c>
      <c r="W399" s="58" t="n">
        <v>21672</v>
      </c>
    </row>
    <row r="400" customFormat="false" ht="34.35" hidden="false" customHeight="true" outlineLevel="0" collapsed="false">
      <c r="A400" s="17" t="s">
        <v>430</v>
      </c>
      <c r="B400" s="13"/>
      <c r="C400" s="18" t="n">
        <v>823</v>
      </c>
      <c r="D400" s="54" t="n">
        <v>1</v>
      </c>
      <c r="E400" s="13" t="n">
        <v>13</v>
      </c>
      <c r="F400" s="13" t="n">
        <v>1500200000</v>
      </c>
      <c r="G400" s="55" t="n">
        <v>0</v>
      </c>
      <c r="H400" s="13"/>
      <c r="I400" s="13"/>
      <c r="J400" s="13"/>
      <c r="K400" s="13"/>
      <c r="L400" s="13"/>
      <c r="M400" s="13"/>
      <c r="N400" s="13"/>
      <c r="O400" s="16" t="n">
        <f aca="false">O401</f>
        <v>19800</v>
      </c>
      <c r="P400" s="16" t="n">
        <f aca="false">P401</f>
        <v>0</v>
      </c>
      <c r="Q400" s="16" t="n">
        <f aca="false">Q401</f>
        <v>0</v>
      </c>
      <c r="R400" s="16" t="n">
        <f aca="false">R401</f>
        <v>0</v>
      </c>
      <c r="S400" s="16" t="n">
        <f aca="false">S401</f>
        <v>0</v>
      </c>
      <c r="T400" s="16" t="n">
        <f aca="false">T401</f>
        <v>0</v>
      </c>
      <c r="U400" s="16" t="n">
        <f aca="false">U401</f>
        <v>0</v>
      </c>
      <c r="V400" s="16" t="n">
        <f aca="false">V401</f>
        <v>17028</v>
      </c>
      <c r="W400" s="16" t="n">
        <f aca="false">W401</f>
        <v>17028</v>
      </c>
    </row>
    <row r="401" customFormat="false" ht="30.6" hidden="false" customHeight="true" outlineLevel="0" collapsed="false">
      <c r="A401" s="17" t="s">
        <v>431</v>
      </c>
      <c r="B401" s="13"/>
      <c r="C401" s="18" t="n">
        <v>823</v>
      </c>
      <c r="D401" s="56" t="n">
        <v>1</v>
      </c>
      <c r="E401" s="43" t="n">
        <v>13</v>
      </c>
      <c r="F401" s="43" t="n">
        <v>1500225060</v>
      </c>
      <c r="G401" s="57" t="n">
        <v>0</v>
      </c>
      <c r="H401" s="43"/>
      <c r="I401" s="43"/>
      <c r="J401" s="43"/>
      <c r="K401" s="43"/>
      <c r="L401" s="43"/>
      <c r="M401" s="43"/>
      <c r="N401" s="43"/>
      <c r="O401" s="58" t="n">
        <f aca="false">O402</f>
        <v>19800</v>
      </c>
      <c r="P401" s="58" t="n">
        <f aca="false">P402</f>
        <v>0</v>
      </c>
      <c r="Q401" s="58" t="n">
        <f aca="false">Q402</f>
        <v>0</v>
      </c>
      <c r="R401" s="58" t="n">
        <f aca="false">R402</f>
        <v>0</v>
      </c>
      <c r="S401" s="58" t="n">
        <f aca="false">S402</f>
        <v>0</v>
      </c>
      <c r="T401" s="58" t="n">
        <f aca="false">T402</f>
        <v>0</v>
      </c>
      <c r="U401" s="58" t="n">
        <f aca="false">U402</f>
        <v>0</v>
      </c>
      <c r="V401" s="58" t="n">
        <f aca="false">V402</f>
        <v>17028</v>
      </c>
      <c r="W401" s="58" t="n">
        <f aca="false">W402</f>
        <v>17028</v>
      </c>
    </row>
    <row r="402" customFormat="false" ht="24" hidden="false" customHeight="true" outlineLevel="0" collapsed="false">
      <c r="A402" s="17" t="s">
        <v>38</v>
      </c>
      <c r="B402" s="13"/>
      <c r="C402" s="18" t="n">
        <v>823</v>
      </c>
      <c r="D402" s="56" t="n">
        <v>1</v>
      </c>
      <c r="E402" s="43" t="n">
        <v>13</v>
      </c>
      <c r="F402" s="43" t="n">
        <v>1500225060</v>
      </c>
      <c r="G402" s="57" t="n">
        <v>244</v>
      </c>
      <c r="H402" s="43"/>
      <c r="I402" s="43"/>
      <c r="J402" s="43"/>
      <c r="K402" s="43"/>
      <c r="L402" s="43"/>
      <c r="M402" s="43"/>
      <c r="N402" s="43"/>
      <c r="O402" s="58" t="n">
        <v>19800</v>
      </c>
      <c r="P402" s="58"/>
      <c r="Q402" s="58"/>
      <c r="R402" s="58"/>
      <c r="S402" s="58"/>
      <c r="T402" s="58"/>
      <c r="U402" s="58"/>
      <c r="V402" s="58" t="n">
        <v>17028</v>
      </c>
      <c r="W402" s="58" t="n">
        <v>17028</v>
      </c>
    </row>
    <row r="403" customFormat="false" ht="51.75" hidden="false" customHeight="true" outlineLevel="0" collapsed="false">
      <c r="A403" s="17" t="s">
        <v>123</v>
      </c>
      <c r="B403" s="18"/>
      <c r="C403" s="18" t="n">
        <v>823</v>
      </c>
      <c r="D403" s="18" t="s">
        <v>20</v>
      </c>
      <c r="E403" s="18" t="s">
        <v>59</v>
      </c>
      <c r="F403" s="22" t="s">
        <v>124</v>
      </c>
      <c r="G403" s="18" t="s">
        <v>18</v>
      </c>
      <c r="H403" s="18"/>
      <c r="I403" s="18"/>
      <c r="J403" s="18"/>
      <c r="K403" s="18"/>
      <c r="L403" s="18"/>
      <c r="M403" s="18"/>
      <c r="N403" s="18"/>
      <c r="O403" s="19" t="n">
        <f aca="false">O404+O406</f>
        <v>500000</v>
      </c>
      <c r="P403" s="19" t="e">
        <f aca="false">P406+P411+P404</f>
        <v>#REF!</v>
      </c>
      <c r="Q403" s="19" t="e">
        <f aca="false">Q406+Q411+Q404</f>
        <v>#REF!</v>
      </c>
      <c r="R403" s="19" t="e">
        <f aca="false">R406+R411+R404</f>
        <v>#REF!</v>
      </c>
      <c r="S403" s="19" t="e">
        <f aca="false">S406+S411+S404</f>
        <v>#REF!</v>
      </c>
      <c r="T403" s="19" t="e">
        <f aca="false">T406+T411+T404</f>
        <v>#REF!</v>
      </c>
      <c r="U403" s="19" t="e">
        <f aca="false">U406+U411+U404</f>
        <v>#REF!</v>
      </c>
      <c r="V403" s="19" t="n">
        <f aca="false">V404+V406</f>
        <v>387000</v>
      </c>
      <c r="W403" s="19" t="n">
        <f aca="false">W404+W406</f>
        <v>387000</v>
      </c>
    </row>
    <row r="404" customFormat="false" ht="37.5" hidden="false" customHeight="true" outlineLevel="0" collapsed="false">
      <c r="A404" s="59" t="s">
        <v>432</v>
      </c>
      <c r="B404" s="18"/>
      <c r="C404" s="18" t="n">
        <v>823</v>
      </c>
      <c r="D404" s="18" t="s">
        <v>20</v>
      </c>
      <c r="E404" s="18" t="s">
        <v>59</v>
      </c>
      <c r="F404" s="60" t="s">
        <v>433</v>
      </c>
      <c r="G404" s="18" t="s">
        <v>18</v>
      </c>
      <c r="H404" s="18"/>
      <c r="I404" s="18"/>
      <c r="J404" s="18"/>
      <c r="K404" s="18"/>
      <c r="L404" s="18"/>
      <c r="M404" s="18"/>
      <c r="N404" s="18"/>
      <c r="O404" s="19" t="n">
        <f aca="false">O405</f>
        <v>230000</v>
      </c>
      <c r="P404" s="19" t="n">
        <f aca="false">P405</f>
        <v>0</v>
      </c>
      <c r="Q404" s="19" t="n">
        <f aca="false">Q405</f>
        <v>0</v>
      </c>
      <c r="R404" s="19" t="n">
        <f aca="false">R405</f>
        <v>0</v>
      </c>
      <c r="S404" s="19" t="n">
        <f aca="false">S405</f>
        <v>0</v>
      </c>
      <c r="T404" s="19" t="n">
        <f aca="false">T405</f>
        <v>0</v>
      </c>
      <c r="U404" s="19" t="n">
        <f aca="false">U405</f>
        <v>0</v>
      </c>
      <c r="V404" s="19" t="n">
        <f aca="false">V405</f>
        <v>178020</v>
      </c>
      <c r="W404" s="19" t="n">
        <f aca="false">W405</f>
        <v>178020</v>
      </c>
    </row>
    <row r="405" customFormat="false" ht="24" hidden="false" customHeight="true" outlineLevel="0" collapsed="false">
      <c r="A405" s="17" t="s">
        <v>38</v>
      </c>
      <c r="B405" s="18"/>
      <c r="C405" s="18" t="n">
        <v>823</v>
      </c>
      <c r="D405" s="18" t="s">
        <v>20</v>
      </c>
      <c r="E405" s="18" t="s">
        <v>59</v>
      </c>
      <c r="F405" s="60" t="s">
        <v>433</v>
      </c>
      <c r="G405" s="18" t="n">
        <v>244</v>
      </c>
      <c r="H405" s="18"/>
      <c r="I405" s="18"/>
      <c r="J405" s="18"/>
      <c r="K405" s="18"/>
      <c r="L405" s="18"/>
      <c r="M405" s="18"/>
      <c r="N405" s="18"/>
      <c r="O405" s="19" t="n">
        <v>230000</v>
      </c>
      <c r="P405" s="19"/>
      <c r="Q405" s="19"/>
      <c r="R405" s="19"/>
      <c r="S405" s="19"/>
      <c r="T405" s="19"/>
      <c r="U405" s="19"/>
      <c r="V405" s="19" t="n">
        <v>178020</v>
      </c>
      <c r="W405" s="19" t="n">
        <v>178020</v>
      </c>
      <c r="X405" s="20" t="n">
        <f aca="false">O405+23000</f>
        <v>253000</v>
      </c>
    </row>
    <row r="406" customFormat="false" ht="31.5" hidden="false" customHeight="true" outlineLevel="0" collapsed="false">
      <c r="A406" s="61" t="s">
        <v>434</v>
      </c>
      <c r="B406" s="18"/>
      <c r="C406" s="18" t="n">
        <v>823</v>
      </c>
      <c r="D406" s="18" t="s">
        <v>20</v>
      </c>
      <c r="E406" s="18" t="s">
        <v>59</v>
      </c>
      <c r="F406" s="43" t="n">
        <v>810120090</v>
      </c>
      <c r="G406" s="18" t="s">
        <v>18</v>
      </c>
      <c r="H406" s="18"/>
      <c r="I406" s="18"/>
      <c r="J406" s="18"/>
      <c r="K406" s="18"/>
      <c r="L406" s="18"/>
      <c r="M406" s="18"/>
      <c r="N406" s="18"/>
      <c r="O406" s="19" t="n">
        <f aca="false">O407</f>
        <v>270000</v>
      </c>
      <c r="P406" s="19" t="n">
        <f aca="false">P407</f>
        <v>0</v>
      </c>
      <c r="Q406" s="19" t="n">
        <f aca="false">Q407</f>
        <v>0</v>
      </c>
      <c r="R406" s="19" t="n">
        <f aca="false">R407</f>
        <v>0</v>
      </c>
      <c r="S406" s="19" t="n">
        <f aca="false">S407</f>
        <v>0</v>
      </c>
      <c r="T406" s="19" t="n">
        <f aca="false">T407</f>
        <v>0</v>
      </c>
      <c r="U406" s="19" t="n">
        <f aca="false">U407</f>
        <v>0</v>
      </c>
      <c r="V406" s="19" t="n">
        <f aca="false">V407</f>
        <v>208980</v>
      </c>
      <c r="W406" s="19" t="n">
        <f aca="false">W407</f>
        <v>208980</v>
      </c>
    </row>
    <row r="407" customFormat="false" ht="24" hidden="false" customHeight="true" outlineLevel="0" collapsed="false">
      <c r="A407" s="17" t="s">
        <v>38</v>
      </c>
      <c r="B407" s="18"/>
      <c r="C407" s="18" t="n">
        <v>823</v>
      </c>
      <c r="D407" s="18" t="s">
        <v>20</v>
      </c>
      <c r="E407" s="18" t="s">
        <v>59</v>
      </c>
      <c r="F407" s="43" t="s">
        <v>435</v>
      </c>
      <c r="G407" s="18" t="n">
        <v>244</v>
      </c>
      <c r="H407" s="18"/>
      <c r="I407" s="18"/>
      <c r="J407" s="18"/>
      <c r="K407" s="18"/>
      <c r="L407" s="18"/>
      <c r="M407" s="18"/>
      <c r="N407" s="18"/>
      <c r="O407" s="19" t="n">
        <v>270000</v>
      </c>
      <c r="P407" s="21"/>
      <c r="Q407" s="21"/>
      <c r="R407" s="21"/>
      <c r="S407" s="21"/>
      <c r="T407" s="21"/>
      <c r="U407" s="21"/>
      <c r="V407" s="19" t="n">
        <v>208980</v>
      </c>
      <c r="W407" s="19" t="n">
        <v>208980</v>
      </c>
      <c r="X407" s="62" t="n">
        <f aca="false">O407+27000</f>
        <v>297000</v>
      </c>
    </row>
    <row r="408" customFormat="false" ht="51" hidden="false" customHeight="true" outlineLevel="0" collapsed="false">
      <c r="A408" s="17" t="s">
        <v>436</v>
      </c>
      <c r="B408" s="18"/>
      <c r="C408" s="18" t="n">
        <v>823</v>
      </c>
      <c r="D408" s="18" t="s">
        <v>20</v>
      </c>
      <c r="E408" s="18" t="s">
        <v>59</v>
      </c>
      <c r="F408" s="22" t="s">
        <v>437</v>
      </c>
      <c r="G408" s="18" t="s">
        <v>18</v>
      </c>
      <c r="H408" s="18"/>
      <c r="I408" s="18"/>
      <c r="J408" s="18"/>
      <c r="K408" s="18"/>
      <c r="L408" s="18"/>
      <c r="M408" s="18"/>
      <c r="N408" s="18"/>
      <c r="O408" s="19" t="n">
        <f aca="false">O409</f>
        <v>27000</v>
      </c>
      <c r="P408" s="19" t="n">
        <f aca="false">P409</f>
        <v>0</v>
      </c>
      <c r="Q408" s="19" t="n">
        <f aca="false">Q409</f>
        <v>0</v>
      </c>
      <c r="R408" s="19" t="n">
        <f aca="false">R409</f>
        <v>0</v>
      </c>
      <c r="S408" s="19" t="n">
        <f aca="false">S409</f>
        <v>0</v>
      </c>
      <c r="T408" s="19" t="n">
        <f aca="false">T409</f>
        <v>0</v>
      </c>
      <c r="U408" s="19" t="n">
        <f aca="false">U409</f>
        <v>0</v>
      </c>
      <c r="V408" s="19" t="n">
        <f aca="false">V409</f>
        <v>23220</v>
      </c>
      <c r="W408" s="19" t="n">
        <f aca="false">W409</f>
        <v>23220</v>
      </c>
    </row>
    <row r="409" customFormat="false" ht="53.25" hidden="false" customHeight="true" outlineLevel="0" collapsed="false">
      <c r="A409" s="17" t="s">
        <v>438</v>
      </c>
      <c r="B409" s="18"/>
      <c r="C409" s="18" t="n">
        <v>823</v>
      </c>
      <c r="D409" s="18" t="s">
        <v>20</v>
      </c>
      <c r="E409" s="18" t="s">
        <v>59</v>
      </c>
      <c r="F409" s="22" t="s">
        <v>439</v>
      </c>
      <c r="G409" s="18" t="s">
        <v>18</v>
      </c>
      <c r="H409" s="18"/>
      <c r="I409" s="18"/>
      <c r="J409" s="18"/>
      <c r="K409" s="18"/>
      <c r="L409" s="18"/>
      <c r="M409" s="18"/>
      <c r="N409" s="18"/>
      <c r="O409" s="19" t="n">
        <f aca="false">O410</f>
        <v>27000</v>
      </c>
      <c r="P409" s="19" t="n">
        <f aca="false">P410</f>
        <v>0</v>
      </c>
      <c r="Q409" s="19" t="n">
        <f aca="false">Q410</f>
        <v>0</v>
      </c>
      <c r="R409" s="19" t="n">
        <f aca="false">R410</f>
        <v>0</v>
      </c>
      <c r="S409" s="19" t="n">
        <f aca="false">S410</f>
        <v>0</v>
      </c>
      <c r="T409" s="19" t="n">
        <f aca="false">T410</f>
        <v>0</v>
      </c>
      <c r="U409" s="19" t="n">
        <f aca="false">U410</f>
        <v>0</v>
      </c>
      <c r="V409" s="19" t="n">
        <f aca="false">V410</f>
        <v>23220</v>
      </c>
      <c r="W409" s="19" t="n">
        <f aca="false">W410</f>
        <v>23220</v>
      </c>
    </row>
    <row r="410" customFormat="false" ht="24" hidden="false" customHeight="true" outlineLevel="0" collapsed="false">
      <c r="A410" s="17" t="s">
        <v>38</v>
      </c>
      <c r="B410" s="18"/>
      <c r="C410" s="18" t="n">
        <v>823</v>
      </c>
      <c r="D410" s="18" t="s">
        <v>20</v>
      </c>
      <c r="E410" s="18" t="s">
        <v>59</v>
      </c>
      <c r="F410" s="22" t="s">
        <v>439</v>
      </c>
      <c r="G410" s="18" t="n">
        <v>244</v>
      </c>
      <c r="H410" s="18"/>
      <c r="I410" s="18"/>
      <c r="J410" s="18"/>
      <c r="K410" s="18"/>
      <c r="L410" s="18"/>
      <c r="M410" s="18"/>
      <c r="N410" s="18"/>
      <c r="O410" s="19" t="n">
        <v>27000</v>
      </c>
      <c r="P410" s="21"/>
      <c r="Q410" s="21"/>
      <c r="R410" s="21"/>
      <c r="S410" s="21"/>
      <c r="T410" s="21"/>
      <c r="U410" s="21"/>
      <c r="V410" s="19" t="n">
        <v>23220</v>
      </c>
      <c r="W410" s="19" t="n">
        <v>23220</v>
      </c>
    </row>
    <row r="411" customFormat="false" ht="47.25" hidden="false" customHeight="false" outlineLevel="0" collapsed="false">
      <c r="A411" s="17" t="s">
        <v>440</v>
      </c>
      <c r="B411" s="18"/>
      <c r="C411" s="18" t="n">
        <v>823</v>
      </c>
      <c r="D411" s="18" t="s">
        <v>20</v>
      </c>
      <c r="E411" s="18" t="s">
        <v>59</v>
      </c>
      <c r="F411" s="22" t="s">
        <v>441</v>
      </c>
      <c r="G411" s="18" t="s">
        <v>18</v>
      </c>
      <c r="H411" s="18"/>
      <c r="I411" s="18"/>
      <c r="J411" s="18"/>
      <c r="K411" s="18"/>
      <c r="L411" s="18"/>
      <c r="M411" s="18"/>
      <c r="N411" s="18"/>
      <c r="O411" s="19" t="n">
        <f aca="false">O412</f>
        <v>13722173.2</v>
      </c>
      <c r="P411" s="19" t="e">
        <f aca="false">P412</f>
        <v>#REF!</v>
      </c>
      <c r="Q411" s="19" t="e">
        <f aca="false">Q412</f>
        <v>#REF!</v>
      </c>
      <c r="R411" s="19" t="e">
        <f aca="false">R412</f>
        <v>#REF!</v>
      </c>
      <c r="S411" s="19" t="e">
        <f aca="false">S412</f>
        <v>#REF!</v>
      </c>
      <c r="T411" s="19" t="e">
        <f aca="false">T412</f>
        <v>#REF!</v>
      </c>
      <c r="U411" s="19" t="e">
        <f aca="false">U412</f>
        <v>#REF!</v>
      </c>
      <c r="V411" s="19" t="n">
        <f aca="false">V412</f>
        <v>10570898.81</v>
      </c>
      <c r="W411" s="19" t="n">
        <f aca="false">W412</f>
        <v>10570898.81</v>
      </c>
    </row>
    <row r="412" customFormat="false" ht="47.25" hidden="false" customHeight="false" outlineLevel="0" collapsed="false">
      <c r="A412" s="17" t="s">
        <v>307</v>
      </c>
      <c r="B412" s="18"/>
      <c r="C412" s="18" t="n">
        <v>823</v>
      </c>
      <c r="D412" s="18" t="s">
        <v>20</v>
      </c>
      <c r="E412" s="18" t="s">
        <v>59</v>
      </c>
      <c r="F412" s="22" t="s">
        <v>442</v>
      </c>
      <c r="G412" s="18" t="s">
        <v>18</v>
      </c>
      <c r="H412" s="18"/>
      <c r="I412" s="18"/>
      <c r="J412" s="18"/>
      <c r="K412" s="18"/>
      <c r="L412" s="18"/>
      <c r="M412" s="18"/>
      <c r="N412" s="18"/>
      <c r="O412" s="19" t="n">
        <f aca="false">O413+O414+O415+O416+O417+O418</f>
        <v>13722173.2</v>
      </c>
      <c r="P412" s="19" t="e">
        <f aca="false">P413+P414+P415+P416+#REF!+#REF!+#REF!</f>
        <v>#REF!</v>
      </c>
      <c r="Q412" s="19" t="e">
        <f aca="false">Q413+Q414+Q415+Q416+#REF!+#REF!+#REF!</f>
        <v>#REF!</v>
      </c>
      <c r="R412" s="19" t="e">
        <f aca="false">R413+R414+R415+R416+#REF!+#REF!+#REF!</f>
        <v>#REF!</v>
      </c>
      <c r="S412" s="19" t="e">
        <f aca="false">S413+S414+S415+S416+#REF!+#REF!+#REF!</f>
        <v>#REF!</v>
      </c>
      <c r="T412" s="19" t="e">
        <f aca="false">T413+T414+T415+T416+#REF!+#REF!+#REF!</f>
        <v>#REF!</v>
      </c>
      <c r="U412" s="19" t="e">
        <f aca="false">U413+U414+U415+U416+#REF!+#REF!+#REF!</f>
        <v>#REF!</v>
      </c>
      <c r="V412" s="19" t="n">
        <f aca="false">V413+V414+V415+V416+V417+V418</f>
        <v>10570898.81</v>
      </c>
      <c r="W412" s="19" t="n">
        <f aca="false">W413+W414+W415+W416+W417+W418</f>
        <v>10570898.81</v>
      </c>
    </row>
    <row r="413" customFormat="false" ht="15.75" hidden="false" customHeight="false" outlineLevel="0" collapsed="false">
      <c r="A413" s="17" t="s">
        <v>383</v>
      </c>
      <c r="B413" s="18"/>
      <c r="C413" s="18" t="n">
        <v>823</v>
      </c>
      <c r="D413" s="24" t="s">
        <v>20</v>
      </c>
      <c r="E413" s="24" t="s">
        <v>59</v>
      </c>
      <c r="F413" s="22" t="s">
        <v>442</v>
      </c>
      <c r="G413" s="18" t="s">
        <v>384</v>
      </c>
      <c r="H413" s="18"/>
      <c r="I413" s="18"/>
      <c r="J413" s="18"/>
      <c r="K413" s="18"/>
      <c r="L413" s="18"/>
      <c r="M413" s="18"/>
      <c r="N413" s="18"/>
      <c r="O413" s="19" t="n">
        <v>10050372</v>
      </c>
      <c r="P413" s="21"/>
      <c r="Q413" s="21"/>
      <c r="R413" s="21"/>
      <c r="S413" s="21"/>
      <c r="T413" s="21"/>
      <c r="U413" s="21"/>
      <c r="V413" s="19" t="n">
        <v>7698488.83</v>
      </c>
      <c r="W413" s="19" t="n">
        <v>7698488.83</v>
      </c>
      <c r="X413" s="20"/>
    </row>
    <row r="414" customFormat="false" ht="31.5" hidden="false" customHeight="false" outlineLevel="0" collapsed="false">
      <c r="A414" s="17" t="s">
        <v>385</v>
      </c>
      <c r="B414" s="18"/>
      <c r="C414" s="18" t="n">
        <v>823</v>
      </c>
      <c r="D414" s="24" t="s">
        <v>20</v>
      </c>
      <c r="E414" s="24" t="s">
        <v>59</v>
      </c>
      <c r="F414" s="22" t="s">
        <v>442</v>
      </c>
      <c r="G414" s="18" t="s">
        <v>386</v>
      </c>
      <c r="H414" s="18"/>
      <c r="I414" s="18"/>
      <c r="J414" s="18"/>
      <c r="K414" s="18"/>
      <c r="L414" s="18"/>
      <c r="M414" s="18"/>
      <c r="N414" s="18"/>
      <c r="O414" s="19" t="n">
        <v>8910</v>
      </c>
      <c r="P414" s="21"/>
      <c r="Q414" s="21"/>
      <c r="R414" s="21"/>
      <c r="S414" s="21"/>
      <c r="T414" s="21"/>
      <c r="U414" s="21"/>
      <c r="V414" s="19" t="n">
        <v>7662.6</v>
      </c>
      <c r="W414" s="19" t="n">
        <v>7662.6</v>
      </c>
    </row>
    <row r="415" customFormat="false" ht="63" hidden="false" customHeight="false" outlineLevel="0" collapsed="false">
      <c r="A415" s="17" t="s">
        <v>387</v>
      </c>
      <c r="B415" s="18"/>
      <c r="C415" s="18" t="n">
        <v>823</v>
      </c>
      <c r="D415" s="24" t="s">
        <v>20</v>
      </c>
      <c r="E415" s="24" t="s">
        <v>59</v>
      </c>
      <c r="F415" s="22" t="s">
        <v>442</v>
      </c>
      <c r="G415" s="18" t="s">
        <v>388</v>
      </c>
      <c r="H415" s="18"/>
      <c r="I415" s="18"/>
      <c r="J415" s="18"/>
      <c r="K415" s="18"/>
      <c r="L415" s="18"/>
      <c r="M415" s="18"/>
      <c r="N415" s="18"/>
      <c r="O415" s="19" t="n">
        <v>3035213.2</v>
      </c>
      <c r="P415" s="21"/>
      <c r="Q415" s="21"/>
      <c r="R415" s="21"/>
      <c r="S415" s="21"/>
      <c r="T415" s="21"/>
      <c r="U415" s="21"/>
      <c r="V415" s="19" t="n">
        <v>2324944.3</v>
      </c>
      <c r="W415" s="19" t="n">
        <v>2324944.3</v>
      </c>
      <c r="X415" s="20"/>
    </row>
    <row r="416" customFormat="false" ht="15.75" hidden="false" customHeight="false" outlineLevel="0" collapsed="false">
      <c r="A416" s="17" t="s">
        <v>38</v>
      </c>
      <c r="B416" s="18"/>
      <c r="C416" s="18" t="n">
        <v>823</v>
      </c>
      <c r="D416" s="24" t="s">
        <v>20</v>
      </c>
      <c r="E416" s="24" t="s">
        <v>59</v>
      </c>
      <c r="F416" s="22" t="s">
        <v>442</v>
      </c>
      <c r="G416" s="18" t="s">
        <v>39</v>
      </c>
      <c r="H416" s="18"/>
      <c r="I416" s="18"/>
      <c r="J416" s="18"/>
      <c r="K416" s="18"/>
      <c r="L416" s="18"/>
      <c r="M416" s="18"/>
      <c r="N416" s="18"/>
      <c r="O416" s="19" t="n">
        <v>604935</v>
      </c>
      <c r="P416" s="21"/>
      <c r="Q416" s="21"/>
      <c r="R416" s="21"/>
      <c r="S416" s="21"/>
      <c r="T416" s="21"/>
      <c r="U416" s="21"/>
      <c r="V416" s="19" t="n">
        <v>520244.1</v>
      </c>
      <c r="W416" s="19" t="n">
        <v>520244.1</v>
      </c>
      <c r="X416" s="20"/>
    </row>
    <row r="417" customFormat="false" ht="31.5" hidden="false" customHeight="false" outlineLevel="0" collapsed="false">
      <c r="A417" s="17" t="s">
        <v>40</v>
      </c>
      <c r="B417" s="18"/>
      <c r="C417" s="18" t="n">
        <v>823</v>
      </c>
      <c r="D417" s="24" t="s">
        <v>20</v>
      </c>
      <c r="E417" s="24" t="s">
        <v>59</v>
      </c>
      <c r="F417" s="22" t="s">
        <v>442</v>
      </c>
      <c r="G417" s="18" t="s">
        <v>41</v>
      </c>
      <c r="H417" s="18" t="s">
        <v>18</v>
      </c>
      <c r="I417" s="18"/>
      <c r="J417" s="18"/>
      <c r="K417" s="18"/>
      <c r="L417" s="18"/>
      <c r="M417" s="18"/>
      <c r="N417" s="18"/>
      <c r="O417" s="19" t="n">
        <v>21537</v>
      </c>
      <c r="P417" s="21"/>
      <c r="Q417" s="21"/>
      <c r="R417" s="21"/>
      <c r="S417" s="21"/>
      <c r="T417" s="21"/>
      <c r="U417" s="21"/>
      <c r="V417" s="19" t="n">
        <v>18521.82</v>
      </c>
      <c r="W417" s="19" t="n">
        <v>18521.82</v>
      </c>
      <c r="X417" s="20"/>
    </row>
    <row r="418" customFormat="false" ht="15.75" hidden="false" customHeight="false" outlineLevel="0" collapsed="false">
      <c r="A418" s="17" t="s">
        <v>42</v>
      </c>
      <c r="B418" s="18"/>
      <c r="C418" s="18" t="n">
        <v>823</v>
      </c>
      <c r="D418" s="24" t="s">
        <v>20</v>
      </c>
      <c r="E418" s="24" t="s">
        <v>59</v>
      </c>
      <c r="F418" s="22" t="s">
        <v>442</v>
      </c>
      <c r="G418" s="18" t="s">
        <v>43</v>
      </c>
      <c r="H418" s="18" t="s">
        <v>18</v>
      </c>
      <c r="I418" s="18"/>
      <c r="J418" s="18"/>
      <c r="K418" s="18"/>
      <c r="L418" s="18"/>
      <c r="M418" s="18"/>
      <c r="N418" s="18"/>
      <c r="O418" s="19" t="n">
        <v>1206</v>
      </c>
      <c r="P418" s="21"/>
      <c r="Q418" s="21"/>
      <c r="R418" s="21"/>
      <c r="S418" s="21"/>
      <c r="T418" s="21"/>
      <c r="U418" s="21"/>
      <c r="V418" s="19" t="n">
        <v>1037.16</v>
      </c>
      <c r="W418" s="19" t="n">
        <v>1037.16</v>
      </c>
      <c r="X418" s="20"/>
    </row>
    <row r="419" customFormat="false" ht="15.75" hidden="false" customHeight="false" outlineLevel="0" collapsed="false">
      <c r="A419" s="15" t="s">
        <v>253</v>
      </c>
      <c r="B419" s="13" t="s">
        <v>18</v>
      </c>
      <c r="C419" s="18" t="n">
        <v>823</v>
      </c>
      <c r="D419" s="13" t="s">
        <v>254</v>
      </c>
      <c r="E419" s="13" t="s">
        <v>16</v>
      </c>
      <c r="F419" s="13" t="s">
        <v>17</v>
      </c>
      <c r="G419" s="13" t="s">
        <v>18</v>
      </c>
      <c r="H419" s="13" t="s">
        <v>18</v>
      </c>
      <c r="I419" s="13"/>
      <c r="J419" s="13"/>
      <c r="K419" s="13"/>
      <c r="L419" s="13"/>
      <c r="M419" s="13"/>
      <c r="N419" s="13"/>
      <c r="O419" s="16" t="n">
        <f aca="false">O420+O426</f>
        <v>18930872.83</v>
      </c>
      <c r="P419" s="16" t="e">
        <f aca="false">P420+P426</f>
        <v>#REF!</v>
      </c>
      <c r="Q419" s="16" t="e">
        <f aca="false">Q420+Q426</f>
        <v>#REF!</v>
      </c>
      <c r="R419" s="16" t="e">
        <f aca="false">R420+R426</f>
        <v>#REF!</v>
      </c>
      <c r="S419" s="16" t="e">
        <f aca="false">S420+S426</f>
        <v>#REF!</v>
      </c>
      <c r="T419" s="16" t="e">
        <f aca="false">T420+T426</f>
        <v>#REF!</v>
      </c>
      <c r="U419" s="16" t="e">
        <f aca="false">U420+U426</f>
        <v>#REF!</v>
      </c>
      <c r="V419" s="16" t="n">
        <f aca="false">V420+V426</f>
        <v>14535705.29</v>
      </c>
      <c r="W419" s="16" t="n">
        <f aca="false">W420+W426</f>
        <v>14535705.29</v>
      </c>
    </row>
    <row r="420" customFormat="false" ht="15.75" hidden="false" customHeight="false" outlineLevel="0" collapsed="false">
      <c r="A420" s="17" t="s">
        <v>373</v>
      </c>
      <c r="B420" s="18" t="s">
        <v>18</v>
      </c>
      <c r="C420" s="18" t="n">
        <v>823</v>
      </c>
      <c r="D420" s="18" t="s">
        <v>254</v>
      </c>
      <c r="E420" s="18" t="s">
        <v>145</v>
      </c>
      <c r="F420" s="18" t="s">
        <v>17</v>
      </c>
      <c r="G420" s="18" t="s">
        <v>18</v>
      </c>
      <c r="H420" s="18" t="s">
        <v>18</v>
      </c>
      <c r="I420" s="18"/>
      <c r="J420" s="18"/>
      <c r="K420" s="18"/>
      <c r="L420" s="18"/>
      <c r="M420" s="18"/>
      <c r="N420" s="18"/>
      <c r="O420" s="19" t="n">
        <f aca="false">O421</f>
        <v>18345872.83</v>
      </c>
      <c r="P420" s="19" t="e">
        <f aca="false">P421+#REF!</f>
        <v>#REF!</v>
      </c>
      <c r="Q420" s="19" t="e">
        <f aca="false">Q421+#REF!</f>
        <v>#REF!</v>
      </c>
      <c r="R420" s="19" t="e">
        <f aca="false">R421+#REF!</f>
        <v>#REF!</v>
      </c>
      <c r="S420" s="19" t="e">
        <f aca="false">S421+#REF!</f>
        <v>#REF!</v>
      </c>
      <c r="T420" s="19" t="e">
        <f aca="false">T421+#REF!</f>
        <v>#REF!</v>
      </c>
      <c r="U420" s="19" t="e">
        <f aca="false">U421+#REF!</f>
        <v>#REF!</v>
      </c>
      <c r="V420" s="19" t="n">
        <f aca="false">V421</f>
        <v>14032605.29</v>
      </c>
      <c r="W420" s="19" t="n">
        <f aca="false">W421</f>
        <v>14032605.29</v>
      </c>
    </row>
    <row r="421" customFormat="false" ht="63" hidden="false" customHeight="false" outlineLevel="0" collapsed="false">
      <c r="A421" s="17" t="s">
        <v>443</v>
      </c>
      <c r="B421" s="18" t="s">
        <v>18</v>
      </c>
      <c r="C421" s="18" t="n">
        <v>823</v>
      </c>
      <c r="D421" s="18" t="s">
        <v>254</v>
      </c>
      <c r="E421" s="18" t="s">
        <v>145</v>
      </c>
      <c r="F421" s="22" t="s">
        <v>444</v>
      </c>
      <c r="G421" s="18" t="s">
        <v>18</v>
      </c>
      <c r="H421" s="18" t="s">
        <v>18</v>
      </c>
      <c r="I421" s="18"/>
      <c r="J421" s="18"/>
      <c r="K421" s="18"/>
      <c r="L421" s="18"/>
      <c r="M421" s="18"/>
      <c r="N421" s="18"/>
      <c r="O421" s="19" t="n">
        <f aca="false">O422+O424</f>
        <v>18345872.83</v>
      </c>
      <c r="P421" s="19" t="e">
        <f aca="false">P422+P424+#REF!+#REF!</f>
        <v>#REF!</v>
      </c>
      <c r="Q421" s="19" t="e">
        <f aca="false">Q422+Q424+#REF!+#REF!</f>
        <v>#REF!</v>
      </c>
      <c r="R421" s="19" t="e">
        <f aca="false">R422+R424+#REF!+#REF!</f>
        <v>#REF!</v>
      </c>
      <c r="S421" s="19" t="e">
        <f aca="false">S422+S424+#REF!+#REF!</f>
        <v>#REF!</v>
      </c>
      <c r="T421" s="19" t="e">
        <f aca="false">T422+T424+#REF!+#REF!</f>
        <v>#REF!</v>
      </c>
      <c r="U421" s="19" t="e">
        <f aca="false">U422+U424+#REF!+#REF!</f>
        <v>#REF!</v>
      </c>
      <c r="V421" s="19" t="n">
        <f aca="false">V422+V424</f>
        <v>14032605.29</v>
      </c>
      <c r="W421" s="19" t="n">
        <f aca="false">W422+W424</f>
        <v>14032605.29</v>
      </c>
    </row>
    <row r="422" customFormat="false" ht="47.25" hidden="false" customHeight="false" outlineLevel="0" collapsed="false">
      <c r="A422" s="17" t="s">
        <v>307</v>
      </c>
      <c r="B422" s="18" t="s">
        <v>18</v>
      </c>
      <c r="C422" s="18" t="n">
        <v>823</v>
      </c>
      <c r="D422" s="18" t="s">
        <v>254</v>
      </c>
      <c r="E422" s="18" t="s">
        <v>145</v>
      </c>
      <c r="F422" s="22" t="s">
        <v>445</v>
      </c>
      <c r="G422" s="18" t="s">
        <v>18</v>
      </c>
      <c r="H422" s="18" t="s">
        <v>18</v>
      </c>
      <c r="I422" s="18"/>
      <c r="J422" s="18"/>
      <c r="K422" s="18"/>
      <c r="L422" s="18"/>
      <c r="M422" s="18"/>
      <c r="N422" s="18"/>
      <c r="O422" s="19" t="n">
        <f aca="false">O423</f>
        <v>16783555</v>
      </c>
      <c r="P422" s="19" t="n">
        <f aca="false">P423</f>
        <v>0</v>
      </c>
      <c r="Q422" s="19" t="n">
        <f aca="false">Q423</f>
        <v>0</v>
      </c>
      <c r="R422" s="19" t="n">
        <f aca="false">R423</f>
        <v>0</v>
      </c>
      <c r="S422" s="19" t="n">
        <f aca="false">S423</f>
        <v>0</v>
      </c>
      <c r="T422" s="19" t="n">
        <f aca="false">T423</f>
        <v>0</v>
      </c>
      <c r="U422" s="19" t="n">
        <f aca="false">U423</f>
        <v>0</v>
      </c>
      <c r="V422" s="19" t="n">
        <f aca="false">V423</f>
        <v>12908370.29</v>
      </c>
      <c r="W422" s="19" t="n">
        <f aca="false">W423</f>
        <v>12908370.29</v>
      </c>
    </row>
    <row r="423" customFormat="false" ht="78.75" hidden="false" customHeight="false" outlineLevel="0" collapsed="false">
      <c r="A423" s="17" t="s">
        <v>309</v>
      </c>
      <c r="B423" s="18" t="s">
        <v>18</v>
      </c>
      <c r="C423" s="18" t="n">
        <v>823</v>
      </c>
      <c r="D423" s="18" t="s">
        <v>254</v>
      </c>
      <c r="E423" s="18" t="s">
        <v>145</v>
      </c>
      <c r="F423" s="22" t="s">
        <v>445</v>
      </c>
      <c r="G423" s="18" t="n">
        <v>611</v>
      </c>
      <c r="H423" s="18" t="s">
        <v>18</v>
      </c>
      <c r="I423" s="18"/>
      <c r="J423" s="18"/>
      <c r="K423" s="18"/>
      <c r="L423" s="18"/>
      <c r="M423" s="18"/>
      <c r="N423" s="18"/>
      <c r="O423" s="19" t="n">
        <v>16783555</v>
      </c>
      <c r="P423" s="21"/>
      <c r="Q423" s="21"/>
      <c r="R423" s="21"/>
      <c r="S423" s="21"/>
      <c r="T423" s="21"/>
      <c r="U423" s="21"/>
      <c r="V423" s="19" t="n">
        <v>12908370.29</v>
      </c>
      <c r="W423" s="19" t="n">
        <v>12908370.29</v>
      </c>
      <c r="X423" s="20"/>
    </row>
    <row r="424" customFormat="false" ht="31.5" hidden="false" customHeight="false" outlineLevel="0" collapsed="false">
      <c r="A424" s="17" t="s">
        <v>310</v>
      </c>
      <c r="B424" s="18"/>
      <c r="C424" s="18" t="n">
        <v>823</v>
      </c>
      <c r="D424" s="18" t="s">
        <v>254</v>
      </c>
      <c r="E424" s="18" t="s">
        <v>145</v>
      </c>
      <c r="F424" s="22" t="s">
        <v>446</v>
      </c>
      <c r="G424" s="18" t="s">
        <v>18</v>
      </c>
      <c r="H424" s="18"/>
      <c r="I424" s="18"/>
      <c r="J424" s="18"/>
      <c r="K424" s="18"/>
      <c r="L424" s="18"/>
      <c r="M424" s="18"/>
      <c r="N424" s="18"/>
      <c r="O424" s="19" t="n">
        <f aca="false">O425</f>
        <v>1562317.83</v>
      </c>
      <c r="P424" s="19" t="n">
        <f aca="false">P425</f>
        <v>0</v>
      </c>
      <c r="Q424" s="19" t="n">
        <f aca="false">Q425</f>
        <v>0</v>
      </c>
      <c r="R424" s="19" t="n">
        <f aca="false">R425</f>
        <v>0</v>
      </c>
      <c r="S424" s="19" t="n">
        <f aca="false">S425</f>
        <v>0</v>
      </c>
      <c r="T424" s="19" t="n">
        <f aca="false">T425</f>
        <v>0</v>
      </c>
      <c r="U424" s="19" t="n">
        <f aca="false">U425</f>
        <v>0</v>
      </c>
      <c r="V424" s="19" t="n">
        <f aca="false">V425</f>
        <v>1124235</v>
      </c>
      <c r="W424" s="19" t="n">
        <f aca="false">W425</f>
        <v>1124235</v>
      </c>
    </row>
    <row r="425" customFormat="false" ht="78.75" hidden="false" customHeight="false" outlineLevel="0" collapsed="false">
      <c r="A425" s="17" t="s">
        <v>309</v>
      </c>
      <c r="B425" s="18"/>
      <c r="C425" s="18" t="n">
        <v>823</v>
      </c>
      <c r="D425" s="18" t="s">
        <v>254</v>
      </c>
      <c r="E425" s="18" t="s">
        <v>145</v>
      </c>
      <c r="F425" s="22" t="s">
        <v>446</v>
      </c>
      <c r="G425" s="18" t="n">
        <v>611</v>
      </c>
      <c r="H425" s="18"/>
      <c r="I425" s="18"/>
      <c r="J425" s="18"/>
      <c r="K425" s="18"/>
      <c r="L425" s="18"/>
      <c r="M425" s="18"/>
      <c r="N425" s="18"/>
      <c r="O425" s="19" t="n">
        <v>1562317.83</v>
      </c>
      <c r="P425" s="21"/>
      <c r="Q425" s="21"/>
      <c r="R425" s="21"/>
      <c r="S425" s="21"/>
      <c r="T425" s="21"/>
      <c r="U425" s="21"/>
      <c r="V425" s="19" t="n">
        <v>1124235</v>
      </c>
      <c r="W425" s="19" t="n">
        <v>1124235</v>
      </c>
      <c r="X425" s="20"/>
    </row>
    <row r="426" customFormat="false" ht="15.75" hidden="false" customHeight="false" outlineLevel="0" collapsed="false">
      <c r="A426" s="17" t="s">
        <v>389</v>
      </c>
      <c r="B426" s="18"/>
      <c r="C426" s="18" t="n">
        <v>823</v>
      </c>
      <c r="D426" s="22" t="s">
        <v>254</v>
      </c>
      <c r="E426" s="22" t="s">
        <v>254</v>
      </c>
      <c r="F426" s="22" t="s">
        <v>17</v>
      </c>
      <c r="G426" s="18" t="s">
        <v>18</v>
      </c>
      <c r="H426" s="18"/>
      <c r="I426" s="18"/>
      <c r="J426" s="18"/>
      <c r="K426" s="18"/>
      <c r="L426" s="18"/>
      <c r="M426" s="18"/>
      <c r="N426" s="18"/>
      <c r="O426" s="19" t="n">
        <f aca="false">O427</f>
        <v>585000</v>
      </c>
      <c r="P426" s="19" t="n">
        <f aca="false">P427</f>
        <v>0</v>
      </c>
      <c r="Q426" s="19" t="n">
        <f aca="false">Q427</f>
        <v>0</v>
      </c>
      <c r="R426" s="19" t="n">
        <f aca="false">R427</f>
        <v>0</v>
      </c>
      <c r="S426" s="19" t="n">
        <f aca="false">S427</f>
        <v>0</v>
      </c>
      <c r="T426" s="19" t="n">
        <f aca="false">T427</f>
        <v>0</v>
      </c>
      <c r="U426" s="19" t="n">
        <f aca="false">U427</f>
        <v>0</v>
      </c>
      <c r="V426" s="19" t="n">
        <f aca="false">V427</f>
        <v>503100</v>
      </c>
      <c r="W426" s="19" t="n">
        <f aca="false">W427</f>
        <v>503100</v>
      </c>
    </row>
    <row r="427" customFormat="false" ht="47.25" hidden="false" customHeight="false" outlineLevel="0" collapsed="false">
      <c r="A427" s="17" t="s">
        <v>402</v>
      </c>
      <c r="B427" s="18" t="s">
        <v>18</v>
      </c>
      <c r="C427" s="18" t="n">
        <v>823</v>
      </c>
      <c r="D427" s="18" t="s">
        <v>254</v>
      </c>
      <c r="E427" s="18" t="s">
        <v>254</v>
      </c>
      <c r="F427" s="22" t="s">
        <v>403</v>
      </c>
      <c r="G427" s="18" t="s">
        <v>18</v>
      </c>
      <c r="H427" s="18" t="s">
        <v>18</v>
      </c>
      <c r="I427" s="18"/>
      <c r="J427" s="18"/>
      <c r="K427" s="18"/>
      <c r="L427" s="18"/>
      <c r="M427" s="18"/>
      <c r="N427" s="18"/>
      <c r="O427" s="19" t="n">
        <f aca="false">O428+O431+O433</f>
        <v>585000</v>
      </c>
      <c r="P427" s="19" t="n">
        <f aca="false">P428+P431+P433</f>
        <v>0</v>
      </c>
      <c r="Q427" s="19" t="n">
        <f aca="false">Q428+Q431+Q433</f>
        <v>0</v>
      </c>
      <c r="R427" s="19" t="n">
        <f aca="false">R428+R431+R433</f>
        <v>0</v>
      </c>
      <c r="S427" s="19" t="n">
        <f aca="false">S428+S431+S433</f>
        <v>0</v>
      </c>
      <c r="T427" s="19" t="n">
        <f aca="false">T428+T431+T433</f>
        <v>0</v>
      </c>
      <c r="U427" s="19" t="n">
        <f aca="false">U428+U431+U433</f>
        <v>0</v>
      </c>
      <c r="V427" s="19" t="n">
        <f aca="false">V428+V431+V433</f>
        <v>503100</v>
      </c>
      <c r="W427" s="19" t="n">
        <f aca="false">W428+W431+W433</f>
        <v>503100</v>
      </c>
    </row>
    <row r="428" customFormat="false" ht="31.5" hidden="false" customHeight="false" outlineLevel="0" collapsed="false">
      <c r="A428" s="17" t="s">
        <v>447</v>
      </c>
      <c r="B428" s="18" t="s">
        <v>18</v>
      </c>
      <c r="C428" s="18" t="n">
        <v>823</v>
      </c>
      <c r="D428" s="18" t="s">
        <v>254</v>
      </c>
      <c r="E428" s="18" t="s">
        <v>254</v>
      </c>
      <c r="F428" s="22" t="s">
        <v>448</v>
      </c>
      <c r="G428" s="18" t="s">
        <v>18</v>
      </c>
      <c r="H428" s="18" t="s">
        <v>18</v>
      </c>
      <c r="I428" s="18"/>
      <c r="J428" s="18"/>
      <c r="K428" s="18"/>
      <c r="L428" s="18"/>
      <c r="M428" s="18"/>
      <c r="N428" s="18"/>
      <c r="O428" s="19" t="n">
        <f aca="false">O429+O430</f>
        <v>378000</v>
      </c>
      <c r="P428" s="19" t="n">
        <f aca="false">P429</f>
        <v>0</v>
      </c>
      <c r="Q428" s="19" t="n">
        <f aca="false">Q429</f>
        <v>0</v>
      </c>
      <c r="R428" s="19" t="n">
        <f aca="false">R429</f>
        <v>0</v>
      </c>
      <c r="S428" s="19" t="n">
        <f aca="false">S429</f>
        <v>0</v>
      </c>
      <c r="T428" s="19" t="n">
        <f aca="false">T429</f>
        <v>0</v>
      </c>
      <c r="U428" s="19" t="n">
        <f aca="false">U429</f>
        <v>0</v>
      </c>
      <c r="V428" s="19" t="n">
        <f aca="false">V429+V430</f>
        <v>325080</v>
      </c>
      <c r="W428" s="19" t="n">
        <f aca="false">W429+W430</f>
        <v>325080</v>
      </c>
    </row>
    <row r="429" customFormat="false" ht="15.75" hidden="false" customHeight="false" outlineLevel="0" collapsed="false">
      <c r="A429" s="17" t="s">
        <v>38</v>
      </c>
      <c r="B429" s="18" t="s">
        <v>18</v>
      </c>
      <c r="C429" s="18" t="n">
        <v>823</v>
      </c>
      <c r="D429" s="18" t="s">
        <v>254</v>
      </c>
      <c r="E429" s="18" t="s">
        <v>254</v>
      </c>
      <c r="F429" s="22" t="s">
        <v>448</v>
      </c>
      <c r="G429" s="18" t="s">
        <v>39</v>
      </c>
      <c r="H429" s="18" t="s">
        <v>18</v>
      </c>
      <c r="I429" s="18"/>
      <c r="J429" s="18"/>
      <c r="K429" s="18"/>
      <c r="L429" s="18"/>
      <c r="M429" s="18"/>
      <c r="N429" s="18"/>
      <c r="O429" s="19" t="n">
        <v>180000</v>
      </c>
      <c r="P429" s="21"/>
      <c r="Q429" s="21"/>
      <c r="R429" s="21"/>
      <c r="S429" s="21"/>
      <c r="T429" s="21"/>
      <c r="U429" s="21"/>
      <c r="V429" s="19" t="n">
        <v>154800</v>
      </c>
      <c r="W429" s="19" t="n">
        <v>154800</v>
      </c>
    </row>
    <row r="430" customFormat="false" ht="31.5" hidden="false" customHeight="true" outlineLevel="0" collapsed="false">
      <c r="A430" s="17" t="s">
        <v>313</v>
      </c>
      <c r="B430" s="18"/>
      <c r="C430" s="18" t="n">
        <v>823</v>
      </c>
      <c r="D430" s="18" t="s">
        <v>254</v>
      </c>
      <c r="E430" s="18" t="s">
        <v>254</v>
      </c>
      <c r="F430" s="22" t="s">
        <v>448</v>
      </c>
      <c r="G430" s="18" t="n">
        <v>612</v>
      </c>
      <c r="H430" s="18"/>
      <c r="I430" s="18"/>
      <c r="J430" s="18"/>
      <c r="K430" s="18"/>
      <c r="L430" s="18"/>
      <c r="M430" s="18"/>
      <c r="N430" s="18"/>
      <c r="O430" s="19" t="n">
        <v>198000</v>
      </c>
      <c r="P430" s="21"/>
      <c r="Q430" s="21"/>
      <c r="R430" s="21"/>
      <c r="S430" s="21"/>
      <c r="T430" s="21"/>
      <c r="U430" s="21"/>
      <c r="V430" s="19" t="n">
        <v>170280</v>
      </c>
      <c r="W430" s="19" t="n">
        <v>170280</v>
      </c>
    </row>
    <row r="431" customFormat="false" ht="31.5" hidden="false" customHeight="false" outlineLevel="0" collapsed="false">
      <c r="A431" s="17" t="s">
        <v>449</v>
      </c>
      <c r="B431" s="18" t="s">
        <v>18</v>
      </c>
      <c r="C431" s="18" t="n">
        <v>823</v>
      </c>
      <c r="D431" s="18" t="s">
        <v>254</v>
      </c>
      <c r="E431" s="18" t="s">
        <v>254</v>
      </c>
      <c r="F431" s="22" t="s">
        <v>450</v>
      </c>
      <c r="G431" s="18" t="s">
        <v>18</v>
      </c>
      <c r="H431" s="18" t="s">
        <v>18</v>
      </c>
      <c r="I431" s="18"/>
      <c r="J431" s="18"/>
      <c r="K431" s="18"/>
      <c r="L431" s="18"/>
      <c r="M431" s="18"/>
      <c r="N431" s="18"/>
      <c r="O431" s="19" t="n">
        <f aca="false">O432</f>
        <v>90000</v>
      </c>
      <c r="P431" s="19" t="n">
        <f aca="false">P432</f>
        <v>0</v>
      </c>
      <c r="Q431" s="19" t="n">
        <f aca="false">Q432</f>
        <v>0</v>
      </c>
      <c r="R431" s="19" t="n">
        <f aca="false">R432</f>
        <v>0</v>
      </c>
      <c r="S431" s="19" t="n">
        <f aca="false">S432</f>
        <v>0</v>
      </c>
      <c r="T431" s="19" t="n">
        <f aca="false">T432</f>
        <v>0</v>
      </c>
      <c r="U431" s="19" t="n">
        <f aca="false">U432</f>
        <v>0</v>
      </c>
      <c r="V431" s="19" t="n">
        <f aca="false">V432</f>
        <v>77400</v>
      </c>
      <c r="W431" s="19" t="n">
        <f aca="false">W432</f>
        <v>77400</v>
      </c>
    </row>
    <row r="432" customFormat="false" ht="15.75" hidden="false" customHeight="false" outlineLevel="0" collapsed="false">
      <c r="A432" s="17" t="s">
        <v>38</v>
      </c>
      <c r="B432" s="18" t="s">
        <v>18</v>
      </c>
      <c r="C432" s="18" t="n">
        <v>823</v>
      </c>
      <c r="D432" s="18" t="s">
        <v>254</v>
      </c>
      <c r="E432" s="18" t="s">
        <v>254</v>
      </c>
      <c r="F432" s="22" t="s">
        <v>450</v>
      </c>
      <c r="G432" s="18" t="s">
        <v>39</v>
      </c>
      <c r="H432" s="18" t="s">
        <v>18</v>
      </c>
      <c r="I432" s="18"/>
      <c r="J432" s="18"/>
      <c r="K432" s="18"/>
      <c r="L432" s="18"/>
      <c r="M432" s="18"/>
      <c r="N432" s="18"/>
      <c r="O432" s="19" t="n">
        <v>90000</v>
      </c>
      <c r="P432" s="21"/>
      <c r="Q432" s="21"/>
      <c r="R432" s="21"/>
      <c r="S432" s="21"/>
      <c r="T432" s="21"/>
      <c r="U432" s="21"/>
      <c r="V432" s="19" t="n">
        <v>77400</v>
      </c>
      <c r="W432" s="19" t="n">
        <v>77400</v>
      </c>
    </row>
    <row r="433" customFormat="false" ht="15.75" hidden="false" customHeight="false" outlineLevel="0" collapsed="false">
      <c r="A433" s="17" t="s">
        <v>451</v>
      </c>
      <c r="B433" s="18"/>
      <c r="C433" s="18" t="n">
        <v>823</v>
      </c>
      <c r="D433" s="18" t="s">
        <v>254</v>
      </c>
      <c r="E433" s="18" t="s">
        <v>254</v>
      </c>
      <c r="F433" s="22" t="s">
        <v>452</v>
      </c>
      <c r="G433" s="18" t="s">
        <v>18</v>
      </c>
      <c r="H433" s="18"/>
      <c r="I433" s="18"/>
      <c r="J433" s="18"/>
      <c r="K433" s="18"/>
      <c r="L433" s="18"/>
      <c r="M433" s="18"/>
      <c r="N433" s="18"/>
      <c r="O433" s="19" t="n">
        <f aca="false">O434</f>
        <v>117000</v>
      </c>
      <c r="P433" s="19" t="n">
        <f aca="false">P434</f>
        <v>0</v>
      </c>
      <c r="Q433" s="19" t="n">
        <f aca="false">Q434</f>
        <v>0</v>
      </c>
      <c r="R433" s="19" t="n">
        <f aca="false">R434</f>
        <v>0</v>
      </c>
      <c r="S433" s="19" t="n">
        <f aca="false">S434</f>
        <v>0</v>
      </c>
      <c r="T433" s="19" t="n">
        <f aca="false">T434</f>
        <v>0</v>
      </c>
      <c r="U433" s="19" t="n">
        <f aca="false">U434</f>
        <v>0</v>
      </c>
      <c r="V433" s="19" t="n">
        <f aca="false">V434</f>
        <v>100620</v>
      </c>
      <c r="W433" s="19" t="n">
        <f aca="false">W434</f>
        <v>100620</v>
      </c>
    </row>
    <row r="434" customFormat="false" ht="15.75" hidden="false" customHeight="false" outlineLevel="0" collapsed="false">
      <c r="A434" s="17" t="s">
        <v>38</v>
      </c>
      <c r="B434" s="18"/>
      <c r="C434" s="18" t="n">
        <v>823</v>
      </c>
      <c r="D434" s="18" t="s">
        <v>254</v>
      </c>
      <c r="E434" s="18" t="s">
        <v>254</v>
      </c>
      <c r="F434" s="22" t="s">
        <v>452</v>
      </c>
      <c r="G434" s="18" t="s">
        <v>39</v>
      </c>
      <c r="H434" s="18"/>
      <c r="I434" s="18"/>
      <c r="J434" s="18"/>
      <c r="K434" s="18"/>
      <c r="L434" s="18"/>
      <c r="M434" s="18"/>
      <c r="N434" s="18"/>
      <c r="O434" s="19" t="n">
        <v>117000</v>
      </c>
      <c r="P434" s="21"/>
      <c r="Q434" s="21"/>
      <c r="R434" s="21"/>
      <c r="S434" s="21"/>
      <c r="T434" s="21"/>
      <c r="U434" s="21"/>
      <c r="V434" s="19" t="n">
        <v>100620</v>
      </c>
      <c r="W434" s="19" t="n">
        <v>100620</v>
      </c>
    </row>
    <row r="435" customFormat="false" ht="15.75" hidden="false" customHeight="false" outlineLevel="0" collapsed="false">
      <c r="A435" s="15" t="s">
        <v>453</v>
      </c>
      <c r="B435" s="13" t="s">
        <v>18</v>
      </c>
      <c r="C435" s="18" t="n">
        <v>823</v>
      </c>
      <c r="D435" s="13" t="s">
        <v>170</v>
      </c>
      <c r="E435" s="13" t="s">
        <v>16</v>
      </c>
      <c r="F435" s="13" t="s">
        <v>17</v>
      </c>
      <c r="G435" s="13" t="s">
        <v>18</v>
      </c>
      <c r="H435" s="13" t="s">
        <v>18</v>
      </c>
      <c r="I435" s="13"/>
      <c r="J435" s="13"/>
      <c r="K435" s="13"/>
      <c r="L435" s="13"/>
      <c r="M435" s="13"/>
      <c r="N435" s="13"/>
      <c r="O435" s="16" t="n">
        <f aca="false">O436</f>
        <v>26872945.89</v>
      </c>
      <c r="P435" s="16" t="e">
        <f aca="false">P436</f>
        <v>#REF!</v>
      </c>
      <c r="Q435" s="16" t="e">
        <f aca="false">Q436</f>
        <v>#REF!</v>
      </c>
      <c r="R435" s="16" t="e">
        <f aca="false">R436</f>
        <v>#REF!</v>
      </c>
      <c r="S435" s="16" t="e">
        <f aca="false">S436</f>
        <v>#REF!</v>
      </c>
      <c r="T435" s="16" t="e">
        <f aca="false">T436</f>
        <v>#REF!</v>
      </c>
      <c r="U435" s="16" t="e">
        <f aca="false">U436</f>
        <v>#REF!</v>
      </c>
      <c r="V435" s="16" t="n">
        <f aca="false">V436</f>
        <v>17722524.68</v>
      </c>
      <c r="W435" s="16" t="n">
        <f aca="false">W436</f>
        <v>19444581.36</v>
      </c>
    </row>
    <row r="436" customFormat="false" ht="15.75" hidden="false" customHeight="false" outlineLevel="1" collapsed="false">
      <c r="A436" s="17" t="s">
        <v>454</v>
      </c>
      <c r="B436" s="18" t="s">
        <v>18</v>
      </c>
      <c r="C436" s="18" t="n">
        <v>823</v>
      </c>
      <c r="D436" s="18" t="s">
        <v>170</v>
      </c>
      <c r="E436" s="18" t="s">
        <v>20</v>
      </c>
      <c r="F436" s="18" t="s">
        <v>17</v>
      </c>
      <c r="G436" s="18" t="s">
        <v>18</v>
      </c>
      <c r="H436" s="18" t="s">
        <v>18</v>
      </c>
      <c r="I436" s="18"/>
      <c r="J436" s="18"/>
      <c r="K436" s="18"/>
      <c r="L436" s="18"/>
      <c r="M436" s="18"/>
      <c r="N436" s="18"/>
      <c r="O436" s="19" t="n">
        <f aca="false">O437+O449+O462</f>
        <v>26872945.89</v>
      </c>
      <c r="P436" s="19" t="e">
        <f aca="false">P437+P449+#REF!+P462</f>
        <v>#REF!</v>
      </c>
      <c r="Q436" s="19" t="e">
        <f aca="false">Q437+Q449+#REF!+Q462</f>
        <v>#REF!</v>
      </c>
      <c r="R436" s="19" t="e">
        <f aca="false">R437+R449+#REF!+R462</f>
        <v>#REF!</v>
      </c>
      <c r="S436" s="19" t="e">
        <f aca="false">S437+S449+#REF!+S462</f>
        <v>#REF!</v>
      </c>
      <c r="T436" s="19" t="e">
        <f aca="false">T437+T449+#REF!+T462</f>
        <v>#REF!</v>
      </c>
      <c r="U436" s="19" t="e">
        <f aca="false">U437+U449+#REF!+U462</f>
        <v>#REF!</v>
      </c>
      <c r="V436" s="19" t="n">
        <f aca="false">V437+V449+V462</f>
        <v>17722524.68</v>
      </c>
      <c r="W436" s="19" t="n">
        <f aca="false">W437+W449+W462</f>
        <v>19444581.36</v>
      </c>
    </row>
    <row r="437" customFormat="false" ht="47.25" hidden="false" customHeight="false" outlineLevel="2" collapsed="false">
      <c r="A437" s="17" t="s">
        <v>455</v>
      </c>
      <c r="B437" s="18" t="s">
        <v>18</v>
      </c>
      <c r="C437" s="18" t="n">
        <v>823</v>
      </c>
      <c r="D437" s="18" t="s">
        <v>170</v>
      </c>
      <c r="E437" s="18" t="s">
        <v>20</v>
      </c>
      <c r="F437" s="22" t="s">
        <v>456</v>
      </c>
      <c r="G437" s="18" t="s">
        <v>18</v>
      </c>
      <c r="H437" s="18" t="s">
        <v>18</v>
      </c>
      <c r="I437" s="18"/>
      <c r="J437" s="18"/>
      <c r="K437" s="18"/>
      <c r="L437" s="18"/>
      <c r="M437" s="18"/>
      <c r="N437" s="18"/>
      <c r="O437" s="19" t="n">
        <f aca="false">O438+O440+O445+O447+O442+O443</f>
        <v>7649707.48</v>
      </c>
      <c r="P437" s="19" t="e">
        <f aca="false">P438+#REF!+P440+P445+P447+P442</f>
        <v>#REF!</v>
      </c>
      <c r="Q437" s="19" t="e">
        <f aca="false">Q438+#REF!+Q440+Q445+Q447+Q442</f>
        <v>#REF!</v>
      </c>
      <c r="R437" s="19" t="e">
        <f aca="false">R438+#REF!+R440+R445+R447+R442</f>
        <v>#REF!</v>
      </c>
      <c r="S437" s="19" t="e">
        <f aca="false">S438+#REF!+S440+S445+S447+S442</f>
        <v>#REF!</v>
      </c>
      <c r="T437" s="19" t="e">
        <f aca="false">T438+#REF!+T440+T445+T447+T442</f>
        <v>#REF!</v>
      </c>
      <c r="U437" s="19" t="e">
        <f aca="false">U438+#REF!+U440+U445+U447+U442</f>
        <v>#REF!</v>
      </c>
      <c r="V437" s="19" t="n">
        <f aca="false">V438+V440+V445+V447+V442+V443</f>
        <v>5895604.99</v>
      </c>
      <c r="W437" s="19" t="n">
        <f aca="false">W438+W440+W445+W447+W442+W443</f>
        <v>5895604.99</v>
      </c>
    </row>
    <row r="438" customFormat="false" ht="63" hidden="false" customHeight="false" outlineLevel="3" collapsed="false">
      <c r="A438" s="17" t="s">
        <v>457</v>
      </c>
      <c r="B438" s="18" t="s">
        <v>18</v>
      </c>
      <c r="C438" s="18" t="n">
        <v>823</v>
      </c>
      <c r="D438" s="18" t="s">
        <v>170</v>
      </c>
      <c r="E438" s="18" t="s">
        <v>20</v>
      </c>
      <c r="F438" s="22" t="s">
        <v>458</v>
      </c>
      <c r="G438" s="18" t="s">
        <v>18</v>
      </c>
      <c r="H438" s="18" t="s">
        <v>18</v>
      </c>
      <c r="I438" s="18"/>
      <c r="J438" s="18"/>
      <c r="K438" s="18"/>
      <c r="L438" s="18"/>
      <c r="M438" s="18"/>
      <c r="N438" s="18"/>
      <c r="O438" s="19" t="n">
        <f aca="false">O439</f>
        <v>135000</v>
      </c>
      <c r="P438" s="19" t="n">
        <f aca="false">P439</f>
        <v>0</v>
      </c>
      <c r="Q438" s="19" t="n">
        <f aca="false">Q439</f>
        <v>0</v>
      </c>
      <c r="R438" s="19" t="n">
        <f aca="false">R439</f>
        <v>0</v>
      </c>
      <c r="S438" s="19" t="n">
        <f aca="false">S439</f>
        <v>0</v>
      </c>
      <c r="T438" s="19" t="n">
        <f aca="false">T439</f>
        <v>0</v>
      </c>
      <c r="U438" s="19" t="n">
        <f aca="false">U439</f>
        <v>0</v>
      </c>
      <c r="V438" s="19" t="n">
        <f aca="false">V439</f>
        <v>116100</v>
      </c>
      <c r="W438" s="19" t="n">
        <f aca="false">W439</f>
        <v>116100</v>
      </c>
    </row>
    <row r="439" customFormat="false" ht="31.5" hidden="false" customHeight="false" outlineLevel="4" collapsed="false">
      <c r="A439" s="17" t="s">
        <v>313</v>
      </c>
      <c r="B439" s="18" t="s">
        <v>18</v>
      </c>
      <c r="C439" s="18" t="n">
        <v>823</v>
      </c>
      <c r="D439" s="18" t="s">
        <v>170</v>
      </c>
      <c r="E439" s="18" t="s">
        <v>20</v>
      </c>
      <c r="F439" s="22" t="s">
        <v>458</v>
      </c>
      <c r="G439" s="18" t="n">
        <v>612</v>
      </c>
      <c r="H439" s="18" t="s">
        <v>18</v>
      </c>
      <c r="I439" s="18"/>
      <c r="J439" s="18"/>
      <c r="K439" s="18"/>
      <c r="L439" s="18"/>
      <c r="M439" s="18"/>
      <c r="N439" s="18"/>
      <c r="O439" s="19" t="n">
        <v>135000</v>
      </c>
      <c r="P439" s="21"/>
      <c r="Q439" s="21"/>
      <c r="R439" s="21"/>
      <c r="S439" s="21"/>
      <c r="T439" s="21"/>
      <c r="U439" s="21"/>
      <c r="V439" s="19" t="n">
        <v>116100</v>
      </c>
      <c r="W439" s="19" t="n">
        <v>116100</v>
      </c>
    </row>
    <row r="440" customFormat="false" ht="47.25" hidden="false" customHeight="false" outlineLevel="3" collapsed="false">
      <c r="A440" s="17" t="s">
        <v>307</v>
      </c>
      <c r="B440" s="18" t="s">
        <v>18</v>
      </c>
      <c r="C440" s="18" t="n">
        <v>823</v>
      </c>
      <c r="D440" s="18" t="s">
        <v>170</v>
      </c>
      <c r="E440" s="18" t="s">
        <v>20</v>
      </c>
      <c r="F440" s="22" t="s">
        <v>459</v>
      </c>
      <c r="G440" s="18" t="s">
        <v>18</v>
      </c>
      <c r="H440" s="18" t="s">
        <v>18</v>
      </c>
      <c r="I440" s="18"/>
      <c r="J440" s="18"/>
      <c r="K440" s="18"/>
      <c r="L440" s="18"/>
      <c r="M440" s="18"/>
      <c r="N440" s="18"/>
      <c r="O440" s="19" t="n">
        <f aca="false">O441</f>
        <v>6496870</v>
      </c>
      <c r="P440" s="19" t="n">
        <f aca="false">P441+P442</f>
        <v>0</v>
      </c>
      <c r="Q440" s="19" t="n">
        <f aca="false">Q441+Q442</f>
        <v>0</v>
      </c>
      <c r="R440" s="19" t="n">
        <f aca="false">R441+R442</f>
        <v>0</v>
      </c>
      <c r="S440" s="19" t="n">
        <f aca="false">S441+S442</f>
        <v>0</v>
      </c>
      <c r="T440" s="19" t="n">
        <f aca="false">T441+T442</f>
        <v>0</v>
      </c>
      <c r="U440" s="19" t="n">
        <f aca="false">U441+U442</f>
        <v>0</v>
      </c>
      <c r="V440" s="19" t="n">
        <f aca="false">V441</f>
        <v>5028577.38</v>
      </c>
      <c r="W440" s="19" t="n">
        <f aca="false">W441</f>
        <v>5028577.38</v>
      </c>
    </row>
    <row r="441" customFormat="false" ht="65.25" hidden="false" customHeight="true" outlineLevel="4" collapsed="false">
      <c r="A441" s="17" t="s">
        <v>309</v>
      </c>
      <c r="B441" s="18" t="s">
        <v>18</v>
      </c>
      <c r="C441" s="18" t="n">
        <v>823</v>
      </c>
      <c r="D441" s="18" t="s">
        <v>170</v>
      </c>
      <c r="E441" s="18" t="s">
        <v>20</v>
      </c>
      <c r="F441" s="22" t="s">
        <v>459</v>
      </c>
      <c r="G441" s="18" t="n">
        <v>611</v>
      </c>
      <c r="H441" s="18" t="s">
        <v>18</v>
      </c>
      <c r="I441" s="18"/>
      <c r="J441" s="18"/>
      <c r="K441" s="18"/>
      <c r="L441" s="18"/>
      <c r="M441" s="18"/>
      <c r="N441" s="18"/>
      <c r="O441" s="19" t="n">
        <v>6496870</v>
      </c>
      <c r="P441" s="21"/>
      <c r="Q441" s="21"/>
      <c r="R441" s="21"/>
      <c r="S441" s="21"/>
      <c r="T441" s="21"/>
      <c r="U441" s="21"/>
      <c r="V441" s="19" t="n">
        <v>5028577.38</v>
      </c>
      <c r="W441" s="19" t="n">
        <v>5028577.38</v>
      </c>
      <c r="X441" s="20"/>
    </row>
    <row r="442" customFormat="false" ht="33.75" hidden="false" customHeight="true" outlineLevel="4" collapsed="false">
      <c r="A442" s="17" t="s">
        <v>310</v>
      </c>
      <c r="B442" s="18" t="s">
        <v>18</v>
      </c>
      <c r="C442" s="18" t="n">
        <v>823</v>
      </c>
      <c r="D442" s="18" t="s">
        <v>170</v>
      </c>
      <c r="E442" s="18" t="s">
        <v>20</v>
      </c>
      <c r="F442" s="22" t="s">
        <v>460</v>
      </c>
      <c r="G442" s="18" t="n">
        <v>611</v>
      </c>
      <c r="H442" s="18" t="s">
        <v>18</v>
      </c>
      <c r="I442" s="18"/>
      <c r="J442" s="18"/>
      <c r="K442" s="18"/>
      <c r="L442" s="18"/>
      <c r="M442" s="18"/>
      <c r="N442" s="18"/>
      <c r="O442" s="19" t="n">
        <v>832986.03</v>
      </c>
      <c r="P442" s="21"/>
      <c r="Q442" s="21"/>
      <c r="R442" s="21"/>
      <c r="S442" s="21"/>
      <c r="T442" s="21"/>
      <c r="U442" s="21"/>
      <c r="V442" s="19" t="n">
        <v>568123.74</v>
      </c>
      <c r="W442" s="19" t="n">
        <v>568123.74</v>
      </c>
      <c r="X442" s="20"/>
    </row>
    <row r="443" customFormat="false" ht="21" hidden="false" customHeight="true" outlineLevel="4" collapsed="false">
      <c r="A443" s="17" t="s">
        <v>316</v>
      </c>
      <c r="B443" s="18"/>
      <c r="C443" s="18" t="n">
        <v>823</v>
      </c>
      <c r="D443" s="18" t="s">
        <v>170</v>
      </c>
      <c r="E443" s="18" t="s">
        <v>20</v>
      </c>
      <c r="F443" s="22" t="s">
        <v>461</v>
      </c>
      <c r="G443" s="18" t="s">
        <v>18</v>
      </c>
      <c r="H443" s="18"/>
      <c r="I443" s="18"/>
      <c r="J443" s="18"/>
      <c r="K443" s="18"/>
      <c r="L443" s="18"/>
      <c r="M443" s="18"/>
      <c r="N443" s="18"/>
      <c r="O443" s="19" t="n">
        <f aca="false">O444</f>
        <v>15149.43</v>
      </c>
      <c r="P443" s="21"/>
      <c r="Q443" s="21"/>
      <c r="R443" s="21"/>
      <c r="S443" s="21"/>
      <c r="T443" s="21"/>
      <c r="U443" s="21"/>
      <c r="V443" s="19" t="n">
        <f aca="false">V444</f>
        <v>13028.5</v>
      </c>
      <c r="W443" s="19" t="n">
        <f aca="false">W444</f>
        <v>13028.5</v>
      </c>
    </row>
    <row r="444" customFormat="false" ht="33.75" hidden="false" customHeight="true" outlineLevel="4" collapsed="false">
      <c r="A444" s="17" t="s">
        <v>313</v>
      </c>
      <c r="B444" s="18"/>
      <c r="C444" s="18" t="n">
        <v>823</v>
      </c>
      <c r="D444" s="18" t="s">
        <v>170</v>
      </c>
      <c r="E444" s="18" t="s">
        <v>20</v>
      </c>
      <c r="F444" s="22" t="s">
        <v>461</v>
      </c>
      <c r="G444" s="18" t="n">
        <v>612</v>
      </c>
      <c r="H444" s="18"/>
      <c r="I444" s="18"/>
      <c r="J444" s="18"/>
      <c r="K444" s="18"/>
      <c r="L444" s="18"/>
      <c r="M444" s="18"/>
      <c r="N444" s="18"/>
      <c r="O444" s="19" t="n">
        <v>15149.43</v>
      </c>
      <c r="P444" s="21"/>
      <c r="Q444" s="21"/>
      <c r="R444" s="21"/>
      <c r="S444" s="21"/>
      <c r="T444" s="21"/>
      <c r="U444" s="21"/>
      <c r="V444" s="19" t="n">
        <v>13028.5</v>
      </c>
      <c r="W444" s="19" t="n">
        <v>13028.5</v>
      </c>
    </row>
    <row r="445" customFormat="false" ht="47.25" hidden="false" customHeight="false" outlineLevel="3" collapsed="false">
      <c r="A445" s="17" t="s">
        <v>462</v>
      </c>
      <c r="B445" s="18" t="s">
        <v>18</v>
      </c>
      <c r="C445" s="18" t="n">
        <v>823</v>
      </c>
      <c r="D445" s="18" t="s">
        <v>170</v>
      </c>
      <c r="E445" s="18" t="s">
        <v>20</v>
      </c>
      <c r="F445" s="22" t="s">
        <v>463</v>
      </c>
      <c r="G445" s="18" t="s">
        <v>18</v>
      </c>
      <c r="H445" s="18" t="s">
        <v>18</v>
      </c>
      <c r="I445" s="18"/>
      <c r="J445" s="18"/>
      <c r="K445" s="18"/>
      <c r="L445" s="18"/>
      <c r="M445" s="18"/>
      <c r="N445" s="18"/>
      <c r="O445" s="19" t="n">
        <f aca="false">O446</f>
        <v>168005</v>
      </c>
      <c r="P445" s="19" t="n">
        <f aca="false">P446</f>
        <v>0</v>
      </c>
      <c r="Q445" s="19" t="n">
        <f aca="false">Q446</f>
        <v>0</v>
      </c>
      <c r="R445" s="19" t="n">
        <f aca="false">R446</f>
        <v>0</v>
      </c>
      <c r="S445" s="19" t="n">
        <f aca="false">S446</f>
        <v>0</v>
      </c>
      <c r="T445" s="19" t="n">
        <f aca="false">T446</f>
        <v>0</v>
      </c>
      <c r="U445" s="19" t="n">
        <f aca="false">U446</f>
        <v>0</v>
      </c>
      <c r="V445" s="19" t="n">
        <f aca="false">V446</f>
        <v>168005</v>
      </c>
      <c r="W445" s="19" t="n">
        <f aca="false">W446</f>
        <v>168005</v>
      </c>
    </row>
    <row r="446" customFormat="false" ht="30.75" hidden="false" customHeight="true" outlineLevel="4" collapsed="false">
      <c r="A446" s="17" t="s">
        <v>313</v>
      </c>
      <c r="B446" s="18" t="s">
        <v>18</v>
      </c>
      <c r="C446" s="18" t="n">
        <v>823</v>
      </c>
      <c r="D446" s="18" t="s">
        <v>170</v>
      </c>
      <c r="E446" s="18" t="s">
        <v>20</v>
      </c>
      <c r="F446" s="22" t="s">
        <v>463</v>
      </c>
      <c r="G446" s="18" t="n">
        <v>612</v>
      </c>
      <c r="H446" s="18" t="s">
        <v>18</v>
      </c>
      <c r="I446" s="18"/>
      <c r="J446" s="18"/>
      <c r="K446" s="18"/>
      <c r="L446" s="18"/>
      <c r="M446" s="18"/>
      <c r="N446" s="18"/>
      <c r="O446" s="19" t="n">
        <v>168005</v>
      </c>
      <c r="P446" s="21"/>
      <c r="Q446" s="21"/>
      <c r="R446" s="21"/>
      <c r="S446" s="21"/>
      <c r="T446" s="21"/>
      <c r="U446" s="21"/>
      <c r="V446" s="19" t="n">
        <v>168005</v>
      </c>
      <c r="W446" s="19" t="n">
        <v>168005</v>
      </c>
    </row>
    <row r="447" customFormat="false" ht="78.75" hidden="false" customHeight="false" outlineLevel="3" collapsed="false">
      <c r="A447" s="17" t="s">
        <v>464</v>
      </c>
      <c r="B447" s="18" t="s">
        <v>18</v>
      </c>
      <c r="C447" s="18" t="n">
        <v>823</v>
      </c>
      <c r="D447" s="18" t="s">
        <v>170</v>
      </c>
      <c r="E447" s="18" t="s">
        <v>20</v>
      </c>
      <c r="F447" s="18" t="s">
        <v>465</v>
      </c>
      <c r="G447" s="18" t="s">
        <v>18</v>
      </c>
      <c r="H447" s="18" t="s">
        <v>18</v>
      </c>
      <c r="I447" s="18"/>
      <c r="J447" s="18"/>
      <c r="K447" s="18"/>
      <c r="L447" s="18"/>
      <c r="M447" s="18"/>
      <c r="N447" s="18"/>
      <c r="O447" s="19" t="n">
        <f aca="false">O448</f>
        <v>1697.02</v>
      </c>
      <c r="P447" s="19" t="n">
        <f aca="false">P448</f>
        <v>0</v>
      </c>
      <c r="Q447" s="19" t="n">
        <f aca="false">Q448</f>
        <v>0</v>
      </c>
      <c r="R447" s="19" t="n">
        <f aca="false">R448</f>
        <v>0</v>
      </c>
      <c r="S447" s="19" t="n">
        <f aca="false">S448</f>
        <v>0</v>
      </c>
      <c r="T447" s="19" t="n">
        <f aca="false">T448</f>
        <v>0</v>
      </c>
      <c r="U447" s="19" t="n">
        <f aca="false">U448</f>
        <v>0</v>
      </c>
      <c r="V447" s="19" t="n">
        <f aca="false">V448</f>
        <v>1770.37</v>
      </c>
      <c r="W447" s="19" t="n">
        <f aca="false">W448</f>
        <v>1770.37</v>
      </c>
    </row>
    <row r="448" customFormat="false" ht="31.5" hidden="false" customHeight="false" outlineLevel="4" collapsed="false">
      <c r="A448" s="17" t="s">
        <v>313</v>
      </c>
      <c r="B448" s="18" t="s">
        <v>18</v>
      </c>
      <c r="C448" s="18" t="n">
        <v>823</v>
      </c>
      <c r="D448" s="18" t="s">
        <v>170</v>
      </c>
      <c r="E448" s="18" t="s">
        <v>20</v>
      </c>
      <c r="F448" s="18" t="s">
        <v>465</v>
      </c>
      <c r="G448" s="18" t="n">
        <v>612</v>
      </c>
      <c r="H448" s="18" t="s">
        <v>18</v>
      </c>
      <c r="I448" s="18"/>
      <c r="J448" s="18"/>
      <c r="K448" s="18"/>
      <c r="L448" s="18"/>
      <c r="M448" s="18"/>
      <c r="N448" s="18"/>
      <c r="O448" s="19" t="n">
        <v>1697.02</v>
      </c>
      <c r="P448" s="21"/>
      <c r="Q448" s="21"/>
      <c r="R448" s="21"/>
      <c r="S448" s="21"/>
      <c r="T448" s="21"/>
      <c r="U448" s="21"/>
      <c r="V448" s="19" t="n">
        <v>1770.37</v>
      </c>
      <c r="W448" s="19" t="n">
        <v>1770.37</v>
      </c>
    </row>
    <row r="449" customFormat="false" ht="47.25" hidden="false" customHeight="false" outlineLevel="4" collapsed="false">
      <c r="A449" s="17" t="s">
        <v>466</v>
      </c>
      <c r="B449" s="18" t="s">
        <v>18</v>
      </c>
      <c r="C449" s="18" t="n">
        <v>823</v>
      </c>
      <c r="D449" s="18" t="s">
        <v>170</v>
      </c>
      <c r="E449" s="18" t="s">
        <v>20</v>
      </c>
      <c r="F449" s="22" t="s">
        <v>467</v>
      </c>
      <c r="G449" s="18" t="s">
        <v>18</v>
      </c>
      <c r="H449" s="18"/>
      <c r="I449" s="18"/>
      <c r="J449" s="18"/>
      <c r="K449" s="18"/>
      <c r="L449" s="18"/>
      <c r="M449" s="18"/>
      <c r="N449" s="18"/>
      <c r="O449" s="19" t="n">
        <f aca="false">O450+O452+O453+O455+O457+O459</f>
        <v>16142935.38</v>
      </c>
      <c r="P449" s="19" t="n">
        <f aca="false">P450+P452+P453+P455</f>
        <v>0</v>
      </c>
      <c r="Q449" s="19" t="n">
        <f aca="false">Q450+Q452+Q453+Q455</f>
        <v>0</v>
      </c>
      <c r="R449" s="19" t="n">
        <f aca="false">R450+R452+R453+R455</f>
        <v>0</v>
      </c>
      <c r="S449" s="19" t="n">
        <f aca="false">S450+S452+S453+S455</f>
        <v>0</v>
      </c>
      <c r="T449" s="19" t="n">
        <f aca="false">T450+T452+T453+T455</f>
        <v>0</v>
      </c>
      <c r="U449" s="19" t="n">
        <f aca="false">U450+U452+U453+U455</f>
        <v>0</v>
      </c>
      <c r="V449" s="19" t="n">
        <f aca="false">V450+V452+V453+V455+V457</f>
        <v>11826919.69</v>
      </c>
      <c r="W449" s="19" t="n">
        <f aca="false">W450+W452+W453+W455+W457</f>
        <v>11808729.04</v>
      </c>
    </row>
    <row r="450" customFormat="false" ht="47.25" hidden="false" customHeight="false" outlineLevel="4" collapsed="false">
      <c r="A450" s="17" t="s">
        <v>307</v>
      </c>
      <c r="B450" s="18" t="s">
        <v>18</v>
      </c>
      <c r="C450" s="18" t="n">
        <v>823</v>
      </c>
      <c r="D450" s="18" t="s">
        <v>170</v>
      </c>
      <c r="E450" s="18" t="s">
        <v>20</v>
      </c>
      <c r="F450" s="22" t="s">
        <v>468</v>
      </c>
      <c r="G450" s="18" t="s">
        <v>18</v>
      </c>
      <c r="H450" s="18"/>
      <c r="I450" s="18"/>
      <c r="J450" s="18"/>
      <c r="K450" s="18"/>
      <c r="L450" s="18"/>
      <c r="M450" s="18"/>
      <c r="N450" s="18"/>
      <c r="O450" s="19" t="n">
        <f aca="false">O451</f>
        <v>11145640</v>
      </c>
      <c r="P450" s="19" t="n">
        <f aca="false">P451</f>
        <v>0</v>
      </c>
      <c r="Q450" s="19" t="n">
        <f aca="false">Q451</f>
        <v>0</v>
      </c>
      <c r="R450" s="19" t="n">
        <f aca="false">R451</f>
        <v>0</v>
      </c>
      <c r="S450" s="19" t="n">
        <f aca="false">S451</f>
        <v>0</v>
      </c>
      <c r="T450" s="19" t="n">
        <f aca="false">T451</f>
        <v>0</v>
      </c>
      <c r="U450" s="19" t="n">
        <f aca="false">U451</f>
        <v>0</v>
      </c>
      <c r="V450" s="19" t="n">
        <f aca="false">V451</f>
        <v>8626725.36</v>
      </c>
      <c r="W450" s="19" t="n">
        <f aca="false">W451</f>
        <v>8626725.36</v>
      </c>
    </row>
    <row r="451" customFormat="false" ht="78.75" hidden="false" customHeight="false" outlineLevel="4" collapsed="false">
      <c r="A451" s="17" t="s">
        <v>309</v>
      </c>
      <c r="B451" s="18" t="s">
        <v>18</v>
      </c>
      <c r="C451" s="18" t="n">
        <v>823</v>
      </c>
      <c r="D451" s="18" t="s">
        <v>170</v>
      </c>
      <c r="E451" s="18" t="s">
        <v>20</v>
      </c>
      <c r="F451" s="22" t="s">
        <v>468</v>
      </c>
      <c r="G451" s="18" t="n">
        <v>611</v>
      </c>
      <c r="H451" s="18"/>
      <c r="I451" s="18"/>
      <c r="J451" s="18"/>
      <c r="K451" s="18"/>
      <c r="L451" s="18"/>
      <c r="M451" s="18"/>
      <c r="N451" s="18"/>
      <c r="O451" s="19" t="n">
        <v>11145640</v>
      </c>
      <c r="P451" s="21"/>
      <c r="Q451" s="21"/>
      <c r="R451" s="21"/>
      <c r="S451" s="21"/>
      <c r="T451" s="21"/>
      <c r="U451" s="21"/>
      <c r="V451" s="19" t="n">
        <v>8626725.36</v>
      </c>
      <c r="W451" s="19" t="n">
        <v>8626725.36</v>
      </c>
      <c r="X451" s="20"/>
    </row>
    <row r="452" customFormat="false" ht="31.5" hidden="false" customHeight="false" outlineLevel="4" collapsed="false">
      <c r="A452" s="17" t="s">
        <v>310</v>
      </c>
      <c r="B452" s="18" t="s">
        <v>18</v>
      </c>
      <c r="C452" s="18" t="n">
        <v>823</v>
      </c>
      <c r="D452" s="18" t="s">
        <v>170</v>
      </c>
      <c r="E452" s="18" t="s">
        <v>20</v>
      </c>
      <c r="F452" s="22" t="s">
        <v>469</v>
      </c>
      <c r="G452" s="18" t="n">
        <v>611</v>
      </c>
      <c r="H452" s="18"/>
      <c r="I452" s="18"/>
      <c r="J452" s="18"/>
      <c r="K452" s="18"/>
      <c r="L452" s="18"/>
      <c r="M452" s="18"/>
      <c r="N452" s="18"/>
      <c r="O452" s="19" t="n">
        <v>4332920.38</v>
      </c>
      <c r="P452" s="21"/>
      <c r="Q452" s="21"/>
      <c r="R452" s="21"/>
      <c r="S452" s="21"/>
      <c r="T452" s="21"/>
      <c r="U452" s="21"/>
      <c r="V452" s="19" t="n">
        <v>2706575.83</v>
      </c>
      <c r="W452" s="19" t="n">
        <v>2706575.83</v>
      </c>
      <c r="X452" s="20"/>
    </row>
    <row r="453" customFormat="false" ht="15.75" hidden="false" customHeight="false" outlineLevel="4" collapsed="false">
      <c r="A453" s="17" t="s">
        <v>80</v>
      </c>
      <c r="B453" s="18"/>
      <c r="C453" s="18" t="n">
        <v>823</v>
      </c>
      <c r="D453" s="18" t="s">
        <v>170</v>
      </c>
      <c r="E453" s="18" t="s">
        <v>20</v>
      </c>
      <c r="F453" s="22" t="s">
        <v>470</v>
      </c>
      <c r="G453" s="18" t="s">
        <v>18</v>
      </c>
      <c r="H453" s="18"/>
      <c r="I453" s="18"/>
      <c r="J453" s="18"/>
      <c r="K453" s="18"/>
      <c r="L453" s="18"/>
      <c r="M453" s="18"/>
      <c r="N453" s="18"/>
      <c r="O453" s="19" t="n">
        <f aca="false">O454</f>
        <v>89100</v>
      </c>
      <c r="P453" s="19" t="n">
        <f aca="false">P454</f>
        <v>0</v>
      </c>
      <c r="Q453" s="19" t="n">
        <f aca="false">Q454</f>
        <v>0</v>
      </c>
      <c r="R453" s="19" t="n">
        <f aca="false">R454</f>
        <v>0</v>
      </c>
      <c r="S453" s="19" t="n">
        <f aca="false">S454</f>
        <v>0</v>
      </c>
      <c r="T453" s="19" t="n">
        <f aca="false">T454</f>
        <v>0</v>
      </c>
      <c r="U453" s="19" t="n">
        <f aca="false">U454</f>
        <v>0</v>
      </c>
      <c r="V453" s="19" t="n">
        <f aca="false">V454</f>
        <v>76626</v>
      </c>
      <c r="W453" s="19" t="n">
        <f aca="false">W454</f>
        <v>76626</v>
      </c>
    </row>
    <row r="454" customFormat="false" ht="31.5" hidden="false" customHeight="false" outlineLevel="4" collapsed="false">
      <c r="A454" s="17" t="s">
        <v>313</v>
      </c>
      <c r="B454" s="18"/>
      <c r="C454" s="18" t="n">
        <v>823</v>
      </c>
      <c r="D454" s="18" t="s">
        <v>170</v>
      </c>
      <c r="E454" s="18" t="s">
        <v>20</v>
      </c>
      <c r="F454" s="22" t="s">
        <v>470</v>
      </c>
      <c r="G454" s="18" t="n">
        <v>612</v>
      </c>
      <c r="H454" s="18"/>
      <c r="I454" s="18"/>
      <c r="J454" s="18"/>
      <c r="K454" s="18"/>
      <c r="L454" s="18"/>
      <c r="M454" s="18"/>
      <c r="N454" s="18"/>
      <c r="O454" s="19" t="n">
        <v>89100</v>
      </c>
      <c r="P454" s="21"/>
      <c r="Q454" s="21"/>
      <c r="R454" s="21"/>
      <c r="S454" s="21"/>
      <c r="T454" s="21"/>
      <c r="U454" s="21"/>
      <c r="V454" s="19" t="n">
        <v>76626</v>
      </c>
      <c r="W454" s="19" t="n">
        <v>76626</v>
      </c>
    </row>
    <row r="455" customFormat="false" ht="31.5" hidden="false" customHeight="false" outlineLevel="4" collapsed="false">
      <c r="A455" s="17" t="s">
        <v>471</v>
      </c>
      <c r="B455" s="18"/>
      <c r="C455" s="18" t="n">
        <v>823</v>
      </c>
      <c r="D455" s="18" t="s">
        <v>170</v>
      </c>
      <c r="E455" s="18" t="s">
        <v>20</v>
      </c>
      <c r="F455" s="22" t="s">
        <v>472</v>
      </c>
      <c r="G455" s="18" t="s">
        <v>18</v>
      </c>
      <c r="H455" s="18"/>
      <c r="I455" s="18"/>
      <c r="J455" s="18"/>
      <c r="K455" s="18"/>
      <c r="L455" s="18"/>
      <c r="M455" s="18"/>
      <c r="N455" s="18"/>
      <c r="O455" s="19" t="n">
        <f aca="false">O456</f>
        <v>286875</v>
      </c>
      <c r="P455" s="21"/>
      <c r="Q455" s="21"/>
      <c r="R455" s="21"/>
      <c r="S455" s="21"/>
      <c r="T455" s="21"/>
      <c r="U455" s="21"/>
      <c r="V455" s="19" t="n">
        <f aca="false">V456</f>
        <v>246712.5</v>
      </c>
      <c r="W455" s="19" t="n">
        <f aca="false">W456</f>
        <v>228521.85</v>
      </c>
    </row>
    <row r="456" customFormat="false" ht="31.5" hidden="false" customHeight="false" outlineLevel="4" collapsed="false">
      <c r="A456" s="17" t="s">
        <v>313</v>
      </c>
      <c r="B456" s="18"/>
      <c r="C456" s="18" t="n">
        <v>823</v>
      </c>
      <c r="D456" s="18" t="s">
        <v>170</v>
      </c>
      <c r="E456" s="18" t="s">
        <v>20</v>
      </c>
      <c r="F456" s="22" t="s">
        <v>472</v>
      </c>
      <c r="G456" s="18" t="n">
        <v>612</v>
      </c>
      <c r="H456" s="18"/>
      <c r="I456" s="18"/>
      <c r="J456" s="18"/>
      <c r="K456" s="18"/>
      <c r="L456" s="18"/>
      <c r="M456" s="18"/>
      <c r="N456" s="18"/>
      <c r="O456" s="19" t="n">
        <v>286875</v>
      </c>
      <c r="P456" s="21"/>
      <c r="Q456" s="21"/>
      <c r="R456" s="21"/>
      <c r="S456" s="21"/>
      <c r="T456" s="21"/>
      <c r="U456" s="21"/>
      <c r="V456" s="19" t="n">
        <v>246712.5</v>
      </c>
      <c r="W456" s="19" t="n">
        <v>228521.85</v>
      </c>
    </row>
    <row r="457" customFormat="false" ht="31.5" hidden="false" customHeight="false" outlineLevel="4" collapsed="false">
      <c r="A457" s="17" t="s">
        <v>314</v>
      </c>
      <c r="B457" s="18"/>
      <c r="C457" s="18" t="n">
        <v>823</v>
      </c>
      <c r="D457" s="18" t="s">
        <v>170</v>
      </c>
      <c r="E457" s="18" t="s">
        <v>20</v>
      </c>
      <c r="F457" s="22" t="s">
        <v>473</v>
      </c>
      <c r="G457" s="18" t="s">
        <v>18</v>
      </c>
      <c r="H457" s="18"/>
      <c r="I457" s="18"/>
      <c r="J457" s="18"/>
      <c r="K457" s="18"/>
      <c r="L457" s="18"/>
      <c r="M457" s="18"/>
      <c r="N457" s="18"/>
      <c r="O457" s="19" t="n">
        <f aca="false">O458</f>
        <v>198000</v>
      </c>
      <c r="P457" s="21"/>
      <c r="Q457" s="21"/>
      <c r="R457" s="21"/>
      <c r="S457" s="21"/>
      <c r="T457" s="21"/>
      <c r="U457" s="21"/>
      <c r="V457" s="19" t="n">
        <f aca="false">V458</f>
        <v>170280</v>
      </c>
      <c r="W457" s="19" t="n">
        <f aca="false">W458</f>
        <v>170280</v>
      </c>
    </row>
    <row r="458" customFormat="false" ht="31.5" hidden="false" customHeight="false" outlineLevel="4" collapsed="false">
      <c r="A458" s="17" t="s">
        <v>313</v>
      </c>
      <c r="B458" s="18"/>
      <c r="C458" s="18" t="n">
        <v>823</v>
      </c>
      <c r="D458" s="18" t="s">
        <v>170</v>
      </c>
      <c r="E458" s="18" t="s">
        <v>20</v>
      </c>
      <c r="F458" s="22" t="s">
        <v>473</v>
      </c>
      <c r="G458" s="18" t="n">
        <v>612</v>
      </c>
      <c r="H458" s="18"/>
      <c r="I458" s="18"/>
      <c r="J458" s="18"/>
      <c r="K458" s="18"/>
      <c r="L458" s="18"/>
      <c r="M458" s="18"/>
      <c r="N458" s="18"/>
      <c r="O458" s="19" t="n">
        <v>198000</v>
      </c>
      <c r="P458" s="21"/>
      <c r="Q458" s="21"/>
      <c r="R458" s="21"/>
      <c r="S458" s="21"/>
      <c r="T458" s="21"/>
      <c r="U458" s="21"/>
      <c r="V458" s="19" t="n">
        <v>170280</v>
      </c>
      <c r="W458" s="19" t="n">
        <v>170280</v>
      </c>
    </row>
    <row r="459" customFormat="false" ht="26.85" hidden="false" customHeight="false" outlineLevel="4" collapsed="false">
      <c r="A459" s="17" t="s">
        <v>359</v>
      </c>
      <c r="B459" s="18"/>
      <c r="C459" s="18" t="n">
        <v>823</v>
      </c>
      <c r="D459" s="18" t="s">
        <v>170</v>
      </c>
      <c r="E459" s="18" t="s">
        <v>20</v>
      </c>
      <c r="F459" s="22" t="s">
        <v>360</v>
      </c>
      <c r="G459" s="18" t="s">
        <v>18</v>
      </c>
      <c r="H459" s="18"/>
      <c r="I459" s="18"/>
      <c r="J459" s="18"/>
      <c r="K459" s="18"/>
      <c r="L459" s="18"/>
      <c r="M459" s="18"/>
      <c r="N459" s="18"/>
      <c r="O459" s="19" t="n">
        <f aca="false">O460</f>
        <v>90400</v>
      </c>
      <c r="P459" s="19"/>
      <c r="Q459" s="19"/>
      <c r="R459" s="19"/>
      <c r="S459" s="19"/>
      <c r="T459" s="19"/>
      <c r="U459" s="19"/>
      <c r="V459" s="19"/>
      <c r="W459" s="19"/>
    </row>
    <row r="460" customFormat="false" ht="26.85" hidden="false" customHeight="false" outlineLevel="4" collapsed="false">
      <c r="A460" s="17" t="s">
        <v>361</v>
      </c>
      <c r="B460" s="18"/>
      <c r="C460" s="18" t="n">
        <v>823</v>
      </c>
      <c r="D460" s="18" t="s">
        <v>170</v>
      </c>
      <c r="E460" s="18" t="s">
        <v>20</v>
      </c>
      <c r="F460" s="22" t="s">
        <v>362</v>
      </c>
      <c r="G460" s="18" t="s">
        <v>18</v>
      </c>
      <c r="H460" s="18"/>
      <c r="I460" s="18"/>
      <c r="J460" s="18"/>
      <c r="K460" s="18"/>
      <c r="L460" s="18"/>
      <c r="M460" s="18"/>
      <c r="N460" s="18"/>
      <c r="O460" s="19" t="n">
        <f aca="false">O461</f>
        <v>90400</v>
      </c>
      <c r="P460" s="19"/>
      <c r="Q460" s="19"/>
      <c r="R460" s="19"/>
      <c r="S460" s="19"/>
      <c r="T460" s="19"/>
      <c r="U460" s="19"/>
      <c r="V460" s="19"/>
      <c r="W460" s="19"/>
    </row>
    <row r="461" customFormat="false" ht="26.85" hidden="false" customHeight="false" outlineLevel="4" collapsed="false">
      <c r="A461" s="17" t="s">
        <v>313</v>
      </c>
      <c r="B461" s="18"/>
      <c r="C461" s="18" t="n">
        <v>823</v>
      </c>
      <c r="D461" s="18" t="s">
        <v>170</v>
      </c>
      <c r="E461" s="18" t="s">
        <v>20</v>
      </c>
      <c r="F461" s="22" t="s">
        <v>362</v>
      </c>
      <c r="G461" s="18" t="n">
        <v>612</v>
      </c>
      <c r="H461" s="18"/>
      <c r="I461" s="18"/>
      <c r="J461" s="18"/>
      <c r="K461" s="18"/>
      <c r="L461" s="18"/>
      <c r="M461" s="18"/>
      <c r="N461" s="18"/>
      <c r="O461" s="19" t="n">
        <v>90400</v>
      </c>
      <c r="P461" s="19"/>
      <c r="Q461" s="19"/>
      <c r="R461" s="19"/>
      <c r="S461" s="19"/>
      <c r="T461" s="19"/>
      <c r="U461" s="19"/>
      <c r="V461" s="19"/>
      <c r="W461" s="19"/>
    </row>
    <row r="462" customFormat="false" ht="26.85" hidden="false" customHeight="false" outlineLevel="4" collapsed="false">
      <c r="A462" s="17" t="s">
        <v>474</v>
      </c>
      <c r="B462" s="18" t="s">
        <v>18</v>
      </c>
      <c r="C462" s="18" t="n">
        <v>823</v>
      </c>
      <c r="D462" s="18" t="s">
        <v>170</v>
      </c>
      <c r="E462" s="18" t="s">
        <v>20</v>
      </c>
      <c r="F462" s="22" t="s">
        <v>475</v>
      </c>
      <c r="G462" s="18" t="s">
        <v>18</v>
      </c>
      <c r="H462" s="18" t="s">
        <v>18</v>
      </c>
      <c r="I462" s="18"/>
      <c r="J462" s="18"/>
      <c r="K462" s="18"/>
      <c r="L462" s="18"/>
      <c r="M462" s="18"/>
      <c r="N462" s="18"/>
      <c r="O462" s="19" t="n">
        <f aca="false">O467+O469+O471+O465+O463</f>
        <v>3080303.03</v>
      </c>
      <c r="P462" s="19" t="e">
        <f aca="false">#REF!+P469</f>
        <v>#REF!</v>
      </c>
      <c r="Q462" s="19" t="e">
        <f aca="false">#REF!+Q469</f>
        <v>#REF!</v>
      </c>
      <c r="R462" s="19" t="e">
        <f aca="false">#REF!+R469</f>
        <v>#REF!</v>
      </c>
      <c r="S462" s="19" t="e">
        <f aca="false">#REF!+S469</f>
        <v>#REF!</v>
      </c>
      <c r="T462" s="19" t="e">
        <f aca="false">#REF!+T469</f>
        <v>#REF!</v>
      </c>
      <c r="U462" s="19" t="e">
        <f aca="false">#REF!+U469</f>
        <v>#REF!</v>
      </c>
      <c r="V462" s="19" t="n">
        <f aca="false">V469</f>
        <v>0</v>
      </c>
      <c r="W462" s="19" t="n">
        <f aca="false">W469+W471</f>
        <v>1740247.33</v>
      </c>
    </row>
    <row r="463" customFormat="false" ht="31.5" hidden="false" customHeight="false" outlineLevel="4" collapsed="false">
      <c r="A463" s="17" t="s">
        <v>207</v>
      </c>
      <c r="B463" s="18"/>
      <c r="C463" s="18" t="n">
        <v>823</v>
      </c>
      <c r="D463" s="18" t="s">
        <v>170</v>
      </c>
      <c r="E463" s="18" t="s">
        <v>20</v>
      </c>
      <c r="F463" s="22" t="s">
        <v>476</v>
      </c>
      <c r="G463" s="18" t="s">
        <v>18</v>
      </c>
      <c r="H463" s="18"/>
      <c r="I463" s="18"/>
      <c r="J463" s="18"/>
      <c r="K463" s="18"/>
      <c r="L463" s="18"/>
      <c r="M463" s="18"/>
      <c r="N463" s="18"/>
      <c r="O463" s="19" t="n">
        <f aca="false">O464</f>
        <v>50000</v>
      </c>
      <c r="P463" s="19"/>
      <c r="Q463" s="19"/>
      <c r="R463" s="19"/>
      <c r="S463" s="19"/>
      <c r="T463" s="19"/>
      <c r="U463" s="19"/>
      <c r="V463" s="19"/>
      <c r="W463" s="19"/>
    </row>
    <row r="464" customFormat="false" ht="15.75" hidden="false" customHeight="false" outlineLevel="4" collapsed="false">
      <c r="A464" s="17" t="s">
        <v>38</v>
      </c>
      <c r="B464" s="18"/>
      <c r="C464" s="18" t="n">
        <v>823</v>
      </c>
      <c r="D464" s="18" t="s">
        <v>170</v>
      </c>
      <c r="E464" s="18" t="s">
        <v>20</v>
      </c>
      <c r="F464" s="22" t="s">
        <v>476</v>
      </c>
      <c r="G464" s="18" t="n">
        <v>244</v>
      </c>
      <c r="H464" s="18"/>
      <c r="I464" s="18"/>
      <c r="J464" s="18"/>
      <c r="K464" s="18"/>
      <c r="L464" s="18"/>
      <c r="M464" s="18"/>
      <c r="N464" s="18"/>
      <c r="O464" s="19" t="n">
        <v>50000</v>
      </c>
      <c r="P464" s="19"/>
      <c r="Q464" s="19"/>
      <c r="R464" s="19"/>
      <c r="S464" s="19"/>
      <c r="T464" s="19"/>
      <c r="U464" s="19"/>
      <c r="V464" s="19"/>
      <c r="W464" s="19"/>
    </row>
    <row r="465" customFormat="false" ht="47.25" hidden="false" customHeight="false" outlineLevel="4" collapsed="false">
      <c r="A465" s="17" t="s">
        <v>222</v>
      </c>
      <c r="B465" s="18"/>
      <c r="C465" s="18" t="n">
        <v>823</v>
      </c>
      <c r="D465" s="18" t="s">
        <v>170</v>
      </c>
      <c r="E465" s="18" t="s">
        <v>20</v>
      </c>
      <c r="F465" s="22" t="s">
        <v>477</v>
      </c>
      <c r="G465" s="18" t="s">
        <v>18</v>
      </c>
      <c r="H465" s="18"/>
      <c r="I465" s="18"/>
      <c r="J465" s="18"/>
      <c r="K465" s="18"/>
      <c r="L465" s="18"/>
      <c r="M465" s="18"/>
      <c r="N465" s="18"/>
      <c r="O465" s="19" t="n">
        <f aca="false">O466</f>
        <v>3000000</v>
      </c>
      <c r="P465" s="19"/>
      <c r="Q465" s="19"/>
      <c r="R465" s="19"/>
      <c r="S465" s="19"/>
      <c r="T465" s="19"/>
      <c r="U465" s="19"/>
      <c r="V465" s="19"/>
      <c r="W465" s="19"/>
    </row>
    <row r="466" customFormat="false" ht="15.75" hidden="false" customHeight="false" outlineLevel="4" collapsed="false">
      <c r="A466" s="17" t="s">
        <v>38</v>
      </c>
      <c r="B466" s="18"/>
      <c r="C466" s="18" t="n">
        <v>823</v>
      </c>
      <c r="D466" s="18" t="s">
        <v>170</v>
      </c>
      <c r="E466" s="18" t="s">
        <v>20</v>
      </c>
      <c r="F466" s="22" t="s">
        <v>477</v>
      </c>
      <c r="G466" s="18" t="n">
        <v>244</v>
      </c>
      <c r="H466" s="18"/>
      <c r="I466" s="18"/>
      <c r="J466" s="18"/>
      <c r="K466" s="18"/>
      <c r="L466" s="18"/>
      <c r="M466" s="18"/>
      <c r="N466" s="18"/>
      <c r="O466" s="19" t="n">
        <v>3000000</v>
      </c>
      <c r="P466" s="19"/>
      <c r="Q466" s="19"/>
      <c r="R466" s="19"/>
      <c r="S466" s="19"/>
      <c r="T466" s="19"/>
      <c r="U466" s="19"/>
      <c r="V466" s="19"/>
      <c r="W466" s="19"/>
    </row>
    <row r="467" customFormat="false" ht="63" hidden="false" customHeight="false" outlineLevel="4" collapsed="false">
      <c r="A467" s="17" t="s">
        <v>224</v>
      </c>
      <c r="B467" s="18"/>
      <c r="C467" s="18" t="n">
        <v>823</v>
      </c>
      <c r="D467" s="18" t="s">
        <v>170</v>
      </c>
      <c r="E467" s="18" t="s">
        <v>20</v>
      </c>
      <c r="F467" s="22" t="s">
        <v>478</v>
      </c>
      <c r="G467" s="18" t="s">
        <v>18</v>
      </c>
      <c r="H467" s="18"/>
      <c r="I467" s="18"/>
      <c r="J467" s="18"/>
      <c r="K467" s="18"/>
      <c r="L467" s="18"/>
      <c r="M467" s="18"/>
      <c r="N467" s="18"/>
      <c r="O467" s="19" t="n">
        <f aca="false">O468</f>
        <v>30303.03</v>
      </c>
      <c r="P467" s="21"/>
      <c r="Q467" s="21"/>
      <c r="R467" s="21"/>
      <c r="S467" s="21"/>
      <c r="T467" s="21"/>
      <c r="U467" s="21"/>
      <c r="V467" s="19"/>
      <c r="W467" s="19"/>
    </row>
    <row r="468" customFormat="false" ht="15.75" hidden="false" customHeight="false" outlineLevel="4" collapsed="false">
      <c r="A468" s="17" t="s">
        <v>38</v>
      </c>
      <c r="B468" s="18"/>
      <c r="C468" s="18" t="n">
        <v>823</v>
      </c>
      <c r="D468" s="18" t="s">
        <v>170</v>
      </c>
      <c r="E468" s="18" t="s">
        <v>20</v>
      </c>
      <c r="F468" s="22" t="s">
        <v>478</v>
      </c>
      <c r="G468" s="18" t="n">
        <v>244</v>
      </c>
      <c r="H468" s="18"/>
      <c r="I468" s="18"/>
      <c r="J468" s="18"/>
      <c r="K468" s="18"/>
      <c r="L468" s="18"/>
      <c r="M468" s="18"/>
      <c r="N468" s="18"/>
      <c r="O468" s="19" t="n">
        <v>30303.03</v>
      </c>
      <c r="P468" s="21"/>
      <c r="Q468" s="21"/>
      <c r="R468" s="21"/>
      <c r="S468" s="21"/>
      <c r="T468" s="21"/>
      <c r="U468" s="21"/>
      <c r="V468" s="19"/>
      <c r="W468" s="19"/>
    </row>
    <row r="469" customFormat="false" ht="63" hidden="false" customHeight="false" outlineLevel="4" collapsed="false">
      <c r="A469" s="17" t="s">
        <v>479</v>
      </c>
      <c r="B469" s="18" t="s">
        <v>18</v>
      </c>
      <c r="C469" s="18" t="n">
        <v>823</v>
      </c>
      <c r="D469" s="18" t="s">
        <v>170</v>
      </c>
      <c r="E469" s="18" t="s">
        <v>20</v>
      </c>
      <c r="F469" s="22" t="s">
        <v>480</v>
      </c>
      <c r="G469" s="18" t="s">
        <v>18</v>
      </c>
      <c r="H469" s="18" t="s">
        <v>18</v>
      </c>
      <c r="I469" s="18"/>
      <c r="J469" s="18"/>
      <c r="K469" s="18"/>
      <c r="L469" s="18"/>
      <c r="M469" s="18"/>
      <c r="N469" s="18"/>
      <c r="O469" s="19" t="n">
        <f aca="false">O470</f>
        <v>0</v>
      </c>
      <c r="P469" s="19" t="n">
        <f aca="false">P470</f>
        <v>0</v>
      </c>
      <c r="Q469" s="19" t="n">
        <f aca="false">Q470</f>
        <v>0</v>
      </c>
      <c r="R469" s="19" t="n">
        <f aca="false">R470</f>
        <v>0</v>
      </c>
      <c r="S469" s="19" t="n">
        <f aca="false">S470</f>
        <v>0</v>
      </c>
      <c r="T469" s="19" t="n">
        <f aca="false">T470</f>
        <v>0</v>
      </c>
      <c r="U469" s="19" t="n">
        <f aca="false">U470</f>
        <v>0</v>
      </c>
      <c r="V469" s="19" t="n">
        <f aca="false">V470</f>
        <v>0</v>
      </c>
      <c r="W469" s="19" t="n">
        <f aca="false">W470</f>
        <v>1722056.68</v>
      </c>
    </row>
    <row r="470" customFormat="false" ht="31.5" hidden="false" customHeight="false" outlineLevel="4" collapsed="false">
      <c r="A470" s="17" t="s">
        <v>313</v>
      </c>
      <c r="B470" s="18" t="s">
        <v>18</v>
      </c>
      <c r="C470" s="18" t="n">
        <v>823</v>
      </c>
      <c r="D470" s="18" t="s">
        <v>170</v>
      </c>
      <c r="E470" s="18" t="s">
        <v>20</v>
      </c>
      <c r="F470" s="22" t="s">
        <v>480</v>
      </c>
      <c r="G470" s="18" t="n">
        <v>612</v>
      </c>
      <c r="H470" s="18" t="s">
        <v>18</v>
      </c>
      <c r="I470" s="18"/>
      <c r="J470" s="18"/>
      <c r="K470" s="18"/>
      <c r="L470" s="18"/>
      <c r="M470" s="18"/>
      <c r="N470" s="18"/>
      <c r="O470" s="19" t="n">
        <v>0</v>
      </c>
      <c r="P470" s="21"/>
      <c r="Q470" s="21"/>
      <c r="R470" s="21"/>
      <c r="S470" s="21"/>
      <c r="T470" s="21"/>
      <c r="U470" s="21"/>
      <c r="V470" s="19" t="n">
        <v>0</v>
      </c>
      <c r="W470" s="19" t="n">
        <v>1722056.68</v>
      </c>
    </row>
    <row r="471" customFormat="false" ht="78.75" hidden="false" customHeight="false" outlineLevel="4" collapsed="false">
      <c r="A471" s="17" t="s">
        <v>481</v>
      </c>
      <c r="B471" s="18"/>
      <c r="C471" s="18" t="n">
        <v>823</v>
      </c>
      <c r="D471" s="18" t="s">
        <v>170</v>
      </c>
      <c r="E471" s="18" t="s">
        <v>20</v>
      </c>
      <c r="F471" s="22" t="s">
        <v>480</v>
      </c>
      <c r="G471" s="18" t="s">
        <v>18</v>
      </c>
      <c r="H471" s="18" t="s">
        <v>18</v>
      </c>
      <c r="I471" s="18"/>
      <c r="J471" s="18"/>
      <c r="K471" s="18"/>
      <c r="L471" s="18"/>
      <c r="M471" s="18"/>
      <c r="N471" s="18"/>
      <c r="O471" s="19" t="n">
        <f aca="false">O472</f>
        <v>0</v>
      </c>
      <c r="P471" s="19" t="n">
        <f aca="false">P472</f>
        <v>0</v>
      </c>
      <c r="Q471" s="19" t="n">
        <f aca="false">Q472</f>
        <v>0</v>
      </c>
      <c r="R471" s="19" t="n">
        <f aca="false">R472</f>
        <v>0</v>
      </c>
      <c r="S471" s="19" t="n">
        <f aca="false">S472</f>
        <v>0</v>
      </c>
      <c r="T471" s="19" t="n">
        <f aca="false">T472</f>
        <v>0</v>
      </c>
      <c r="U471" s="19" t="n">
        <f aca="false">U472</f>
        <v>0</v>
      </c>
      <c r="V471" s="19" t="n">
        <f aca="false">V472</f>
        <v>0</v>
      </c>
      <c r="W471" s="19" t="n">
        <f aca="false">W472</f>
        <v>18190.65</v>
      </c>
    </row>
    <row r="472" customFormat="false" ht="31.5" hidden="false" customHeight="false" outlineLevel="4" collapsed="false">
      <c r="A472" s="17" t="s">
        <v>313</v>
      </c>
      <c r="B472" s="18"/>
      <c r="C472" s="18" t="n">
        <v>823</v>
      </c>
      <c r="D472" s="18" t="s">
        <v>170</v>
      </c>
      <c r="E472" s="18" t="s">
        <v>20</v>
      </c>
      <c r="F472" s="22" t="s">
        <v>480</v>
      </c>
      <c r="G472" s="18" t="n">
        <v>612</v>
      </c>
      <c r="H472" s="18" t="s">
        <v>18</v>
      </c>
      <c r="I472" s="18"/>
      <c r="J472" s="18"/>
      <c r="K472" s="18"/>
      <c r="L472" s="18"/>
      <c r="M472" s="18"/>
      <c r="N472" s="18"/>
      <c r="O472" s="19" t="n">
        <v>0</v>
      </c>
      <c r="P472" s="21"/>
      <c r="Q472" s="21"/>
      <c r="R472" s="21"/>
      <c r="S472" s="21"/>
      <c r="T472" s="21"/>
      <c r="U472" s="21"/>
      <c r="V472" s="19" t="n">
        <v>0</v>
      </c>
      <c r="W472" s="19" t="n">
        <v>18190.65</v>
      </c>
    </row>
    <row r="473" customFormat="false" ht="15.75" hidden="false" customHeight="false" outlineLevel="0" collapsed="false">
      <c r="A473" s="15" t="s">
        <v>482</v>
      </c>
      <c r="B473" s="13" t="s">
        <v>18</v>
      </c>
      <c r="C473" s="18" t="n">
        <v>823</v>
      </c>
      <c r="D473" s="13" t="s">
        <v>51</v>
      </c>
      <c r="E473" s="13" t="s">
        <v>16</v>
      </c>
      <c r="F473" s="13" t="s">
        <v>17</v>
      </c>
      <c r="G473" s="13" t="s">
        <v>18</v>
      </c>
      <c r="H473" s="13" t="s">
        <v>18</v>
      </c>
      <c r="I473" s="13"/>
      <c r="J473" s="13"/>
      <c r="K473" s="13"/>
      <c r="L473" s="13"/>
      <c r="M473" s="13"/>
      <c r="N473" s="13"/>
      <c r="O473" s="16" t="n">
        <f aca="false">O474+O482</f>
        <v>7670702.82</v>
      </c>
      <c r="P473" s="16" t="e">
        <f aca="false">P474+P482</f>
        <v>#REF!</v>
      </c>
      <c r="Q473" s="16" t="e">
        <f aca="false">Q474+Q482</f>
        <v>#REF!</v>
      </c>
      <c r="R473" s="16" t="e">
        <f aca="false">R474+R482</f>
        <v>#REF!</v>
      </c>
      <c r="S473" s="16" t="e">
        <f aca="false">S474+S482</f>
        <v>#REF!</v>
      </c>
      <c r="T473" s="16" t="e">
        <f aca="false">T474+T482</f>
        <v>#REF!</v>
      </c>
      <c r="U473" s="16" t="e">
        <f aca="false">U474+U482</f>
        <v>#REF!</v>
      </c>
      <c r="V473" s="16" t="n">
        <f aca="false">V474+V482</f>
        <v>1369980</v>
      </c>
      <c r="W473" s="16" t="n">
        <f aca="false">W474+W482</f>
        <v>1369980</v>
      </c>
    </row>
    <row r="474" customFormat="false" ht="15.75" hidden="false" customHeight="false" outlineLevel="1" collapsed="false">
      <c r="A474" s="17" t="s">
        <v>483</v>
      </c>
      <c r="B474" s="18" t="s">
        <v>18</v>
      </c>
      <c r="C474" s="18" t="n">
        <v>823</v>
      </c>
      <c r="D474" s="18" t="s">
        <v>51</v>
      </c>
      <c r="E474" s="18" t="s">
        <v>20</v>
      </c>
      <c r="F474" s="18" t="s">
        <v>17</v>
      </c>
      <c r="G474" s="18" t="s">
        <v>18</v>
      </c>
      <c r="H474" s="18" t="s">
        <v>18</v>
      </c>
      <c r="I474" s="18"/>
      <c r="J474" s="18"/>
      <c r="K474" s="18"/>
      <c r="L474" s="18"/>
      <c r="M474" s="18"/>
      <c r="N474" s="18"/>
      <c r="O474" s="19" t="n">
        <f aca="false">O475</f>
        <v>808400</v>
      </c>
      <c r="P474" s="19" t="e">
        <f aca="false">P475</f>
        <v>#REF!</v>
      </c>
      <c r="Q474" s="19" t="e">
        <f aca="false">Q475</f>
        <v>#REF!</v>
      </c>
      <c r="R474" s="19" t="e">
        <f aca="false">R475</f>
        <v>#REF!</v>
      </c>
      <c r="S474" s="19" t="e">
        <f aca="false">S475</f>
        <v>#REF!</v>
      </c>
      <c r="T474" s="19" t="e">
        <f aca="false">T475</f>
        <v>#REF!</v>
      </c>
      <c r="U474" s="19" t="e">
        <f aca="false">U475</f>
        <v>#REF!</v>
      </c>
      <c r="V474" s="19" t="n">
        <f aca="false">V475</f>
        <v>563781.6</v>
      </c>
      <c r="W474" s="19" t="n">
        <f aca="false">W475</f>
        <v>563781.6</v>
      </c>
    </row>
    <row r="475" customFormat="false" ht="63" hidden="false" customHeight="false" outlineLevel="2" collapsed="false">
      <c r="A475" s="17" t="s">
        <v>484</v>
      </c>
      <c r="B475" s="18" t="s">
        <v>18</v>
      </c>
      <c r="C475" s="18" t="n">
        <v>823</v>
      </c>
      <c r="D475" s="18" t="s">
        <v>51</v>
      </c>
      <c r="E475" s="18" t="s">
        <v>20</v>
      </c>
      <c r="F475" s="22" t="s">
        <v>485</v>
      </c>
      <c r="G475" s="18" t="s">
        <v>18</v>
      </c>
      <c r="H475" s="18" t="s">
        <v>18</v>
      </c>
      <c r="I475" s="18"/>
      <c r="J475" s="18"/>
      <c r="K475" s="18"/>
      <c r="L475" s="18"/>
      <c r="M475" s="18"/>
      <c r="N475" s="18"/>
      <c r="O475" s="19" t="n">
        <f aca="false">O476+O478+O480</f>
        <v>808400</v>
      </c>
      <c r="P475" s="19" t="e">
        <f aca="false">P476+P478+P480</f>
        <v>#REF!</v>
      </c>
      <c r="Q475" s="19" t="e">
        <f aca="false">Q476+Q478+Q480</f>
        <v>#REF!</v>
      </c>
      <c r="R475" s="19" t="e">
        <f aca="false">R476+R478+R480</f>
        <v>#REF!</v>
      </c>
      <c r="S475" s="19" t="e">
        <f aca="false">S476+S478+S480</f>
        <v>#REF!</v>
      </c>
      <c r="T475" s="19" t="e">
        <f aca="false">T476+T478+T480</f>
        <v>#REF!</v>
      </c>
      <c r="U475" s="19" t="e">
        <f aca="false">U476+U478+U480</f>
        <v>#REF!</v>
      </c>
      <c r="V475" s="19" t="n">
        <f aca="false">V476+V478+V480</f>
        <v>563781.6</v>
      </c>
      <c r="W475" s="19" t="n">
        <f aca="false">W476+W478+W480</f>
        <v>563781.6</v>
      </c>
    </row>
    <row r="476" customFormat="false" ht="31.5" hidden="false" customHeight="false" outlineLevel="3" collapsed="false">
      <c r="A476" s="17" t="s">
        <v>486</v>
      </c>
      <c r="B476" s="18" t="s">
        <v>18</v>
      </c>
      <c r="C476" s="18" t="n">
        <v>823</v>
      </c>
      <c r="D476" s="18" t="s">
        <v>51</v>
      </c>
      <c r="E476" s="18" t="s">
        <v>20</v>
      </c>
      <c r="F476" s="22" t="s">
        <v>487</v>
      </c>
      <c r="G476" s="18" t="s">
        <v>18</v>
      </c>
      <c r="H476" s="18" t="s">
        <v>18</v>
      </c>
      <c r="I476" s="18"/>
      <c r="J476" s="18"/>
      <c r="K476" s="18"/>
      <c r="L476" s="18"/>
      <c r="M476" s="18"/>
      <c r="N476" s="18"/>
      <c r="O476" s="19" t="n">
        <f aca="false">O477</f>
        <v>482400</v>
      </c>
      <c r="P476" s="19" t="n">
        <f aca="false">P477</f>
        <v>0</v>
      </c>
      <c r="Q476" s="19" t="n">
        <f aca="false">Q477</f>
        <v>0</v>
      </c>
      <c r="R476" s="19" t="n">
        <f aca="false">R477</f>
        <v>0</v>
      </c>
      <c r="S476" s="19" t="n">
        <f aca="false">S477</f>
        <v>0</v>
      </c>
      <c r="T476" s="19" t="n">
        <f aca="false">T477</f>
        <v>0</v>
      </c>
      <c r="U476" s="19" t="n">
        <f aca="false">U477</f>
        <v>0</v>
      </c>
      <c r="V476" s="19" t="n">
        <f aca="false">V477</f>
        <v>373377.6</v>
      </c>
      <c r="W476" s="19" t="n">
        <f aca="false">W477</f>
        <v>373377.6</v>
      </c>
    </row>
    <row r="477" customFormat="false" ht="15.75" hidden="false" customHeight="false" outlineLevel="4" collapsed="false">
      <c r="A477" s="17" t="s">
        <v>38</v>
      </c>
      <c r="B477" s="18" t="s">
        <v>18</v>
      </c>
      <c r="C477" s="18" t="n">
        <v>823</v>
      </c>
      <c r="D477" s="18" t="s">
        <v>51</v>
      </c>
      <c r="E477" s="18" t="s">
        <v>20</v>
      </c>
      <c r="F477" s="22" t="s">
        <v>487</v>
      </c>
      <c r="G477" s="18" t="s">
        <v>39</v>
      </c>
      <c r="H477" s="18" t="s">
        <v>18</v>
      </c>
      <c r="I477" s="18"/>
      <c r="J477" s="18"/>
      <c r="K477" s="18"/>
      <c r="L477" s="18"/>
      <c r="M477" s="18"/>
      <c r="N477" s="18"/>
      <c r="O477" s="19" t="n">
        <v>482400</v>
      </c>
      <c r="P477" s="21"/>
      <c r="Q477" s="21"/>
      <c r="R477" s="21"/>
      <c r="S477" s="21"/>
      <c r="T477" s="21"/>
      <c r="U477" s="21"/>
      <c r="V477" s="19" t="n">
        <v>373377.6</v>
      </c>
      <c r="W477" s="19" t="n">
        <v>373377.6</v>
      </c>
      <c r="X477" s="20"/>
    </row>
    <row r="478" customFormat="false" ht="63" hidden="false" customHeight="false" outlineLevel="3" collapsed="false">
      <c r="A478" s="17" t="s">
        <v>488</v>
      </c>
      <c r="B478" s="18" t="s">
        <v>18</v>
      </c>
      <c r="C478" s="18" t="n">
        <v>823</v>
      </c>
      <c r="D478" s="18" t="s">
        <v>51</v>
      </c>
      <c r="E478" s="18" t="s">
        <v>20</v>
      </c>
      <c r="F478" s="22" t="s">
        <v>489</v>
      </c>
      <c r="G478" s="18" t="s">
        <v>18</v>
      </c>
      <c r="H478" s="18" t="s">
        <v>18</v>
      </c>
      <c r="I478" s="18"/>
      <c r="J478" s="18"/>
      <c r="K478" s="18"/>
      <c r="L478" s="18"/>
      <c r="M478" s="18"/>
      <c r="N478" s="18"/>
      <c r="O478" s="19" t="n">
        <f aca="false">O479</f>
        <v>146000</v>
      </c>
      <c r="P478" s="19" t="e">
        <f aca="false">#REF!+P479</f>
        <v>#REF!</v>
      </c>
      <c r="Q478" s="19" t="e">
        <f aca="false">#REF!+Q479</f>
        <v>#REF!</v>
      </c>
      <c r="R478" s="19" t="e">
        <f aca="false">#REF!+R479</f>
        <v>#REF!</v>
      </c>
      <c r="S478" s="19" t="e">
        <f aca="false">#REF!+S479</f>
        <v>#REF!</v>
      </c>
      <c r="T478" s="19" t="e">
        <f aca="false">#REF!+T479</f>
        <v>#REF!</v>
      </c>
      <c r="U478" s="19" t="e">
        <f aca="false">#REF!+U479</f>
        <v>#REF!</v>
      </c>
      <c r="V478" s="19" t="n">
        <f aca="false">V479</f>
        <v>113004</v>
      </c>
      <c r="W478" s="19" t="n">
        <f aca="false">W479</f>
        <v>113004</v>
      </c>
      <c r="X478" s="20"/>
    </row>
    <row r="479" customFormat="false" ht="15.75" hidden="false" customHeight="false" outlineLevel="4" collapsed="false">
      <c r="A479" s="17" t="s">
        <v>38</v>
      </c>
      <c r="B479" s="18" t="s">
        <v>18</v>
      </c>
      <c r="C479" s="18" t="n">
        <v>823</v>
      </c>
      <c r="D479" s="18" t="s">
        <v>51</v>
      </c>
      <c r="E479" s="18" t="s">
        <v>20</v>
      </c>
      <c r="F479" s="22" t="s">
        <v>489</v>
      </c>
      <c r="G479" s="18" t="s">
        <v>39</v>
      </c>
      <c r="H479" s="18" t="s">
        <v>18</v>
      </c>
      <c r="I479" s="18"/>
      <c r="J479" s="18"/>
      <c r="K479" s="18"/>
      <c r="L479" s="18"/>
      <c r="M479" s="18"/>
      <c r="N479" s="18"/>
      <c r="O479" s="19" t="n">
        <v>146000</v>
      </c>
      <c r="P479" s="21"/>
      <c r="Q479" s="21"/>
      <c r="R479" s="21"/>
      <c r="S479" s="21"/>
      <c r="T479" s="21"/>
      <c r="U479" s="21"/>
      <c r="V479" s="19" t="n">
        <v>113004</v>
      </c>
      <c r="W479" s="19" t="n">
        <v>113004</v>
      </c>
      <c r="X479" s="20"/>
    </row>
    <row r="480" customFormat="false" ht="38.25" hidden="false" customHeight="true" outlineLevel="4" collapsed="false">
      <c r="A480" s="17" t="s">
        <v>490</v>
      </c>
      <c r="B480" s="18"/>
      <c r="C480" s="18" t="n">
        <v>823</v>
      </c>
      <c r="D480" s="18" t="s">
        <v>51</v>
      </c>
      <c r="E480" s="18" t="s">
        <v>20</v>
      </c>
      <c r="F480" s="22" t="s">
        <v>491</v>
      </c>
      <c r="G480" s="18" t="s">
        <v>18</v>
      </c>
      <c r="H480" s="18"/>
      <c r="I480" s="18"/>
      <c r="J480" s="18"/>
      <c r="K480" s="18"/>
      <c r="L480" s="18"/>
      <c r="M480" s="18"/>
      <c r="N480" s="18"/>
      <c r="O480" s="19" t="n">
        <f aca="false">O481</f>
        <v>180000</v>
      </c>
      <c r="P480" s="19" t="n">
        <f aca="false">P481</f>
        <v>0</v>
      </c>
      <c r="Q480" s="19" t="n">
        <f aca="false">Q481</f>
        <v>0</v>
      </c>
      <c r="R480" s="19" t="n">
        <f aca="false">R481</f>
        <v>0</v>
      </c>
      <c r="S480" s="19" t="n">
        <f aca="false">S481</f>
        <v>0</v>
      </c>
      <c r="T480" s="19" t="n">
        <f aca="false">T481</f>
        <v>0</v>
      </c>
      <c r="U480" s="19" t="n">
        <f aca="false">U481</f>
        <v>0</v>
      </c>
      <c r="V480" s="19" t="n">
        <f aca="false">V481</f>
        <v>77400</v>
      </c>
      <c r="W480" s="19" t="n">
        <f aca="false">W481</f>
        <v>77400</v>
      </c>
    </row>
    <row r="481" customFormat="false" ht="15.75" hidden="false" customHeight="false" outlineLevel="4" collapsed="false">
      <c r="A481" s="17" t="s">
        <v>38</v>
      </c>
      <c r="B481" s="18"/>
      <c r="C481" s="18" t="n">
        <v>823</v>
      </c>
      <c r="D481" s="18" t="s">
        <v>51</v>
      </c>
      <c r="E481" s="18" t="s">
        <v>20</v>
      </c>
      <c r="F481" s="22" t="s">
        <v>491</v>
      </c>
      <c r="G481" s="18" t="n">
        <v>244</v>
      </c>
      <c r="H481" s="18"/>
      <c r="I481" s="18"/>
      <c r="J481" s="18"/>
      <c r="K481" s="18"/>
      <c r="L481" s="18"/>
      <c r="M481" s="18"/>
      <c r="N481" s="18"/>
      <c r="O481" s="19" t="n">
        <v>180000</v>
      </c>
      <c r="P481" s="21"/>
      <c r="Q481" s="21"/>
      <c r="R481" s="21"/>
      <c r="S481" s="21"/>
      <c r="T481" s="21"/>
      <c r="U481" s="21"/>
      <c r="V481" s="19" t="n">
        <v>77400</v>
      </c>
      <c r="W481" s="19" t="n">
        <v>77400</v>
      </c>
      <c r="X481" s="20"/>
    </row>
    <row r="482" customFormat="false" ht="15.75" hidden="false" customHeight="false" outlineLevel="1" collapsed="false">
      <c r="A482" s="17" t="s">
        <v>492</v>
      </c>
      <c r="B482" s="18" t="s">
        <v>18</v>
      </c>
      <c r="C482" s="18" t="n">
        <v>823</v>
      </c>
      <c r="D482" s="18" t="s">
        <v>51</v>
      </c>
      <c r="E482" s="18" t="s">
        <v>22</v>
      </c>
      <c r="F482" s="22" t="s">
        <v>17</v>
      </c>
      <c r="G482" s="18" t="s">
        <v>18</v>
      </c>
      <c r="H482" s="18" t="s">
        <v>18</v>
      </c>
      <c r="I482" s="18"/>
      <c r="J482" s="18"/>
      <c r="K482" s="18"/>
      <c r="L482" s="18"/>
      <c r="M482" s="18"/>
      <c r="N482" s="18"/>
      <c r="O482" s="19" t="n">
        <f aca="false">O483+O499</f>
        <v>6862302.82</v>
      </c>
      <c r="P482" s="19" t="e">
        <f aca="false">P483+P499</f>
        <v>#REF!</v>
      </c>
      <c r="Q482" s="19" t="e">
        <f aca="false">Q483+Q499</f>
        <v>#REF!</v>
      </c>
      <c r="R482" s="19" t="e">
        <f aca="false">R483+R499</f>
        <v>#REF!</v>
      </c>
      <c r="S482" s="19" t="e">
        <f aca="false">S483+S499</f>
        <v>#REF!</v>
      </c>
      <c r="T482" s="19" t="e">
        <f aca="false">T483+T499</f>
        <v>#REF!</v>
      </c>
      <c r="U482" s="19" t="e">
        <f aca="false">U483+U499</f>
        <v>#REF!</v>
      </c>
      <c r="V482" s="19" t="n">
        <f aca="false">V483+V499</f>
        <v>806198.4</v>
      </c>
      <c r="W482" s="19" t="n">
        <f aca="false">W483+W499</f>
        <v>806198.4</v>
      </c>
    </row>
    <row r="483" customFormat="false" ht="63" hidden="false" customHeight="false" outlineLevel="2" collapsed="false">
      <c r="A483" s="17" t="s">
        <v>493</v>
      </c>
      <c r="B483" s="18" t="s">
        <v>18</v>
      </c>
      <c r="C483" s="18" t="n">
        <v>823</v>
      </c>
      <c r="D483" s="18" t="s">
        <v>51</v>
      </c>
      <c r="E483" s="18" t="s">
        <v>22</v>
      </c>
      <c r="F483" s="22" t="s">
        <v>494</v>
      </c>
      <c r="G483" s="18" t="s">
        <v>18</v>
      </c>
      <c r="H483" s="18" t="s">
        <v>18</v>
      </c>
      <c r="I483" s="18"/>
      <c r="J483" s="18"/>
      <c r="K483" s="18"/>
      <c r="L483" s="18"/>
      <c r="M483" s="18"/>
      <c r="N483" s="18"/>
      <c r="O483" s="19" t="n">
        <f aca="false">O484+O497</f>
        <v>6762302.82</v>
      </c>
      <c r="P483" s="19" t="e">
        <f aca="false">P484+P497</f>
        <v>#REF!</v>
      </c>
      <c r="Q483" s="19" t="e">
        <f aca="false">Q484+Q497</f>
        <v>#REF!</v>
      </c>
      <c r="R483" s="19" t="e">
        <f aca="false">R484+R497</f>
        <v>#REF!</v>
      </c>
      <c r="S483" s="19" t="e">
        <f aca="false">S484+S497</f>
        <v>#REF!</v>
      </c>
      <c r="T483" s="19" t="e">
        <f aca="false">T484+T497</f>
        <v>#REF!</v>
      </c>
      <c r="U483" s="19" t="e">
        <f aca="false">U484+U497</f>
        <v>#REF!</v>
      </c>
      <c r="V483" s="19" t="n">
        <f aca="false">V484+V497</f>
        <v>728798.4</v>
      </c>
      <c r="W483" s="19" t="n">
        <f aca="false">W484+W497</f>
        <v>728798.4</v>
      </c>
    </row>
    <row r="484" customFormat="false" ht="31.5" hidden="false" customHeight="false" outlineLevel="2" collapsed="false">
      <c r="A484" s="17" t="s">
        <v>495</v>
      </c>
      <c r="B484" s="18" t="s">
        <v>18</v>
      </c>
      <c r="C484" s="18" t="n">
        <v>823</v>
      </c>
      <c r="D484" s="18" t="s">
        <v>51</v>
      </c>
      <c r="E484" s="18" t="s">
        <v>22</v>
      </c>
      <c r="F484" s="22" t="s">
        <v>496</v>
      </c>
      <c r="G484" s="18" t="s">
        <v>18</v>
      </c>
      <c r="H484" s="18" t="s">
        <v>18</v>
      </c>
      <c r="I484" s="18"/>
      <c r="J484" s="18"/>
      <c r="K484" s="18"/>
      <c r="L484" s="18"/>
      <c r="M484" s="18"/>
      <c r="N484" s="18"/>
      <c r="O484" s="19" t="n">
        <f aca="false">O485+O487+O489+O491+O495+O493</f>
        <v>5820662.82</v>
      </c>
      <c r="P484" s="19" t="e">
        <f aca="false">#REF!+#REF!+P485+P487</f>
        <v>#REF!</v>
      </c>
      <c r="Q484" s="19" t="e">
        <f aca="false">#REF!+#REF!+Q485+Q487</f>
        <v>#REF!</v>
      </c>
      <c r="R484" s="19" t="e">
        <f aca="false">#REF!+#REF!+R485+R487</f>
        <v>#REF!</v>
      </c>
      <c r="S484" s="19" t="e">
        <f aca="false">#REF!+#REF!+S485+S487</f>
        <v>#REF!</v>
      </c>
      <c r="T484" s="19" t="e">
        <f aca="false">#REF!+#REF!+T485+T487</f>
        <v>#REF!</v>
      </c>
      <c r="U484" s="19" t="e">
        <f aca="false">#REF!+#REF!+U485+U487</f>
        <v>#REF!</v>
      </c>
      <c r="V484" s="19" t="n">
        <f aca="false">V485+V487+V489+V491</f>
        <v>0</v>
      </c>
      <c r="W484" s="19" t="n">
        <f aca="false">W485+W487+W489+W491</f>
        <v>0</v>
      </c>
    </row>
    <row r="485" customFormat="false" ht="63" hidden="false" customHeight="false" outlineLevel="2" collapsed="false">
      <c r="A485" s="23" t="s">
        <v>497</v>
      </c>
      <c r="B485" s="18"/>
      <c r="C485" s="18" t="n">
        <v>823</v>
      </c>
      <c r="D485" s="18" t="s">
        <v>51</v>
      </c>
      <c r="E485" s="18" t="s">
        <v>22</v>
      </c>
      <c r="F485" s="22" t="s">
        <v>498</v>
      </c>
      <c r="G485" s="18" t="s">
        <v>18</v>
      </c>
      <c r="H485" s="18" t="s">
        <v>18</v>
      </c>
      <c r="I485" s="18"/>
      <c r="J485" s="18"/>
      <c r="K485" s="18"/>
      <c r="L485" s="18"/>
      <c r="M485" s="18"/>
      <c r="N485" s="18"/>
      <c r="O485" s="19" t="n">
        <f aca="false">O486</f>
        <v>1689930</v>
      </c>
      <c r="P485" s="19" t="n">
        <f aca="false">P486</f>
        <v>0</v>
      </c>
      <c r="Q485" s="19" t="n">
        <f aca="false">Q486</f>
        <v>0</v>
      </c>
      <c r="R485" s="19" t="n">
        <f aca="false">R486</f>
        <v>0</v>
      </c>
      <c r="S485" s="19" t="n">
        <f aca="false">S486</f>
        <v>0</v>
      </c>
      <c r="T485" s="19" t="n">
        <f aca="false">T486</f>
        <v>0</v>
      </c>
      <c r="U485" s="19" t="n">
        <f aca="false">U486</f>
        <v>0</v>
      </c>
      <c r="V485" s="19" t="n">
        <f aca="false">V486</f>
        <v>0</v>
      </c>
      <c r="W485" s="19" t="n">
        <f aca="false">W486</f>
        <v>0</v>
      </c>
    </row>
    <row r="486" customFormat="false" ht="15.75" hidden="false" customHeight="false" outlineLevel="2" collapsed="false">
      <c r="A486" s="17" t="s">
        <v>38</v>
      </c>
      <c r="B486" s="18"/>
      <c r="C486" s="18" t="n">
        <v>823</v>
      </c>
      <c r="D486" s="18" t="s">
        <v>51</v>
      </c>
      <c r="E486" s="18" t="s">
        <v>22</v>
      </c>
      <c r="F486" s="22" t="s">
        <v>498</v>
      </c>
      <c r="G486" s="18" t="n">
        <v>244</v>
      </c>
      <c r="H486" s="18" t="s">
        <v>18</v>
      </c>
      <c r="I486" s="18"/>
      <c r="J486" s="18"/>
      <c r="K486" s="18"/>
      <c r="L486" s="18"/>
      <c r="M486" s="18"/>
      <c r="N486" s="18"/>
      <c r="O486" s="19" t="n">
        <v>1689930</v>
      </c>
      <c r="P486" s="21"/>
      <c r="Q486" s="21"/>
      <c r="R486" s="21"/>
      <c r="S486" s="21"/>
      <c r="T486" s="21"/>
      <c r="U486" s="21"/>
      <c r="V486" s="19" t="n">
        <v>0</v>
      </c>
      <c r="W486" s="19" t="n">
        <v>0</v>
      </c>
    </row>
    <row r="487" customFormat="false" ht="78.75" hidden="false" customHeight="false" outlineLevel="2" collapsed="false">
      <c r="A487" s="63" t="s">
        <v>499</v>
      </c>
      <c r="B487" s="18"/>
      <c r="C487" s="18" t="n">
        <v>823</v>
      </c>
      <c r="D487" s="18" t="s">
        <v>51</v>
      </c>
      <c r="E487" s="18" t="s">
        <v>22</v>
      </c>
      <c r="F487" s="22" t="s">
        <v>500</v>
      </c>
      <c r="G487" s="18" t="s">
        <v>18</v>
      </c>
      <c r="H487" s="18" t="s">
        <v>18</v>
      </c>
      <c r="I487" s="18"/>
      <c r="J487" s="18"/>
      <c r="K487" s="18"/>
      <c r="L487" s="18"/>
      <c r="M487" s="18"/>
      <c r="N487" s="18"/>
      <c r="O487" s="19" t="n">
        <f aca="false">O488</f>
        <v>17070</v>
      </c>
      <c r="P487" s="19" t="n">
        <f aca="false">P488</f>
        <v>0</v>
      </c>
      <c r="Q487" s="19" t="n">
        <f aca="false">Q488</f>
        <v>0</v>
      </c>
      <c r="R487" s="19" t="n">
        <f aca="false">R488</f>
        <v>0</v>
      </c>
      <c r="S487" s="19" t="n">
        <f aca="false">S488</f>
        <v>0</v>
      </c>
      <c r="T487" s="19" t="n">
        <f aca="false">T488</f>
        <v>0</v>
      </c>
      <c r="U487" s="19" t="n">
        <f aca="false">U488</f>
        <v>0</v>
      </c>
      <c r="V487" s="19" t="n">
        <f aca="false">V488</f>
        <v>0</v>
      </c>
      <c r="W487" s="19" t="n">
        <f aca="false">W488</f>
        <v>0</v>
      </c>
    </row>
    <row r="488" customFormat="false" ht="15.75" hidden="false" customHeight="false" outlineLevel="2" collapsed="false">
      <c r="A488" s="17" t="s">
        <v>38</v>
      </c>
      <c r="B488" s="18"/>
      <c r="C488" s="18" t="n">
        <v>823</v>
      </c>
      <c r="D488" s="18" t="s">
        <v>51</v>
      </c>
      <c r="E488" s="18" t="s">
        <v>22</v>
      </c>
      <c r="F488" s="18" t="s">
        <v>500</v>
      </c>
      <c r="G488" s="18" t="n">
        <v>244</v>
      </c>
      <c r="H488" s="18" t="s">
        <v>18</v>
      </c>
      <c r="I488" s="18"/>
      <c r="J488" s="18"/>
      <c r="K488" s="18"/>
      <c r="L488" s="18"/>
      <c r="M488" s="18"/>
      <c r="N488" s="18"/>
      <c r="O488" s="19" t="n">
        <v>17070</v>
      </c>
      <c r="P488" s="21"/>
      <c r="Q488" s="21"/>
      <c r="R488" s="21"/>
      <c r="S488" s="21"/>
      <c r="T488" s="21"/>
      <c r="U488" s="21"/>
      <c r="V488" s="19" t="n">
        <v>0</v>
      </c>
      <c r="W488" s="19" t="n">
        <v>0</v>
      </c>
    </row>
    <row r="489" customFormat="false" ht="47.25" hidden="false" customHeight="false" outlineLevel="4" collapsed="false">
      <c r="A489" s="17" t="s">
        <v>501</v>
      </c>
      <c r="B489" s="18"/>
      <c r="C489" s="18" t="n">
        <v>823</v>
      </c>
      <c r="D489" s="18" t="n">
        <v>11</v>
      </c>
      <c r="E489" s="18" t="s">
        <v>22</v>
      </c>
      <c r="F489" s="18" t="s">
        <v>502</v>
      </c>
      <c r="G489" s="18" t="s">
        <v>18</v>
      </c>
      <c r="H489" s="18"/>
      <c r="I489" s="18"/>
      <c r="J489" s="18"/>
      <c r="K489" s="18"/>
      <c r="L489" s="18"/>
      <c r="M489" s="18"/>
      <c r="N489" s="18"/>
      <c r="O489" s="19" t="n">
        <f aca="false">O490</f>
        <v>2335000</v>
      </c>
      <c r="P489" s="21"/>
      <c r="Q489" s="21"/>
      <c r="R489" s="21"/>
      <c r="S489" s="21"/>
      <c r="T489" s="21"/>
      <c r="U489" s="21"/>
      <c r="V489" s="19"/>
      <c r="W489" s="19"/>
    </row>
    <row r="490" customFormat="false" ht="15.75" hidden="false" customHeight="false" outlineLevel="4" collapsed="false">
      <c r="A490" s="17" t="s">
        <v>38</v>
      </c>
      <c r="B490" s="18"/>
      <c r="C490" s="18" t="n">
        <v>823</v>
      </c>
      <c r="D490" s="18" t="n">
        <v>11</v>
      </c>
      <c r="E490" s="18" t="s">
        <v>22</v>
      </c>
      <c r="F490" s="18" t="s">
        <v>502</v>
      </c>
      <c r="G490" s="18" t="n">
        <v>244</v>
      </c>
      <c r="H490" s="18"/>
      <c r="I490" s="18"/>
      <c r="J490" s="18"/>
      <c r="K490" s="18"/>
      <c r="L490" s="18"/>
      <c r="M490" s="18"/>
      <c r="N490" s="18"/>
      <c r="O490" s="19" t="n">
        <v>2335000</v>
      </c>
      <c r="P490" s="21"/>
      <c r="Q490" s="21"/>
      <c r="R490" s="21"/>
      <c r="S490" s="21"/>
      <c r="T490" s="21"/>
      <c r="U490" s="21"/>
      <c r="V490" s="19"/>
      <c r="W490" s="19"/>
    </row>
    <row r="491" customFormat="false" ht="63" hidden="false" customHeight="false" outlineLevel="4" collapsed="false">
      <c r="A491" s="17" t="s">
        <v>503</v>
      </c>
      <c r="B491" s="18"/>
      <c r="C491" s="18" t="n">
        <v>823</v>
      </c>
      <c r="D491" s="18" t="n">
        <v>11</v>
      </c>
      <c r="E491" s="18" t="s">
        <v>22</v>
      </c>
      <c r="F491" s="18" t="s">
        <v>504</v>
      </c>
      <c r="G491" s="18" t="s">
        <v>18</v>
      </c>
      <c r="H491" s="18"/>
      <c r="I491" s="18"/>
      <c r="J491" s="18"/>
      <c r="K491" s="18"/>
      <c r="L491" s="18"/>
      <c r="M491" s="18"/>
      <c r="N491" s="18"/>
      <c r="O491" s="19" t="n">
        <f aca="false">O492</f>
        <v>28662.82</v>
      </c>
      <c r="P491" s="21"/>
      <c r="Q491" s="21"/>
      <c r="R491" s="21"/>
      <c r="S491" s="21"/>
      <c r="T491" s="21"/>
      <c r="U491" s="21"/>
      <c r="V491" s="19"/>
      <c r="W491" s="19"/>
    </row>
    <row r="492" customFormat="false" ht="15.75" hidden="false" customHeight="false" outlineLevel="4" collapsed="false">
      <c r="A492" s="17" t="s">
        <v>38</v>
      </c>
      <c r="B492" s="18"/>
      <c r="C492" s="18" t="n">
        <v>823</v>
      </c>
      <c r="D492" s="18" t="n">
        <v>11</v>
      </c>
      <c r="E492" s="18" t="s">
        <v>22</v>
      </c>
      <c r="F492" s="18" t="s">
        <v>504</v>
      </c>
      <c r="G492" s="18" t="n">
        <v>244</v>
      </c>
      <c r="H492" s="18"/>
      <c r="I492" s="18"/>
      <c r="J492" s="18"/>
      <c r="K492" s="18"/>
      <c r="L492" s="18"/>
      <c r="M492" s="18"/>
      <c r="N492" s="18"/>
      <c r="O492" s="19" t="n">
        <v>28662.82</v>
      </c>
      <c r="P492" s="21"/>
      <c r="Q492" s="21"/>
      <c r="R492" s="21"/>
      <c r="S492" s="21"/>
      <c r="T492" s="21"/>
      <c r="U492" s="21"/>
      <c r="V492" s="19"/>
      <c r="W492" s="19"/>
    </row>
    <row r="493" customFormat="false" ht="15.75" hidden="false" customHeight="false" outlineLevel="4" collapsed="false">
      <c r="A493" s="17" t="s">
        <v>505</v>
      </c>
      <c r="B493" s="18"/>
      <c r="C493" s="18" t="n">
        <v>823</v>
      </c>
      <c r="D493" s="64" t="s">
        <v>51</v>
      </c>
      <c r="E493" s="64" t="s">
        <v>22</v>
      </c>
      <c r="F493" s="65" t="s">
        <v>506</v>
      </c>
      <c r="G493" s="64" t="s">
        <v>18</v>
      </c>
      <c r="H493" s="18"/>
      <c r="I493" s="18"/>
      <c r="J493" s="18"/>
      <c r="K493" s="18"/>
      <c r="L493" s="18"/>
      <c r="M493" s="18"/>
      <c r="N493" s="18"/>
      <c r="O493" s="19" t="n">
        <f aca="false">O494</f>
        <v>390710.32</v>
      </c>
      <c r="P493" s="21"/>
      <c r="Q493" s="21"/>
      <c r="R493" s="21"/>
      <c r="S493" s="21"/>
      <c r="T493" s="21"/>
      <c r="U493" s="21"/>
      <c r="V493" s="19"/>
      <c r="W493" s="19"/>
    </row>
    <row r="494" customFormat="false" ht="15.75" hidden="false" customHeight="false" outlineLevel="4" collapsed="false">
      <c r="A494" s="17" t="s">
        <v>38</v>
      </c>
      <c r="B494" s="18"/>
      <c r="C494" s="18" t="n">
        <v>823</v>
      </c>
      <c r="D494" s="64" t="s">
        <v>51</v>
      </c>
      <c r="E494" s="64" t="s">
        <v>22</v>
      </c>
      <c r="F494" s="65" t="s">
        <v>506</v>
      </c>
      <c r="G494" s="64" t="s">
        <v>39</v>
      </c>
      <c r="H494" s="18"/>
      <c r="I494" s="18"/>
      <c r="J494" s="18"/>
      <c r="K494" s="18"/>
      <c r="L494" s="18"/>
      <c r="M494" s="18"/>
      <c r="N494" s="18"/>
      <c r="O494" s="19" t="n">
        <v>390710.32</v>
      </c>
      <c r="P494" s="21"/>
      <c r="Q494" s="21"/>
      <c r="R494" s="21"/>
      <c r="S494" s="21"/>
      <c r="T494" s="21"/>
      <c r="U494" s="21"/>
      <c r="V494" s="19"/>
      <c r="W494" s="19"/>
    </row>
    <row r="495" customFormat="false" ht="15.75" hidden="false" customHeight="true" outlineLevel="4" collapsed="false">
      <c r="A495" s="17" t="s">
        <v>507</v>
      </c>
      <c r="B495" s="18"/>
      <c r="C495" s="18" t="n">
        <v>823</v>
      </c>
      <c r="D495" s="64" t="s">
        <v>51</v>
      </c>
      <c r="E495" s="64" t="s">
        <v>22</v>
      </c>
      <c r="F495" s="65" t="s">
        <v>508</v>
      </c>
      <c r="G495" s="64" t="s">
        <v>18</v>
      </c>
      <c r="H495" s="18"/>
      <c r="I495" s="18"/>
      <c r="J495" s="18"/>
      <c r="K495" s="18"/>
      <c r="L495" s="18"/>
      <c r="M495" s="18"/>
      <c r="N495" s="18"/>
      <c r="O495" s="19" t="n">
        <f aca="false">O496</f>
        <v>1359289.68</v>
      </c>
      <c r="P495" s="21"/>
      <c r="Q495" s="21"/>
      <c r="R495" s="21"/>
      <c r="S495" s="21"/>
      <c r="T495" s="21"/>
      <c r="U495" s="21"/>
      <c r="V495" s="19"/>
      <c r="W495" s="19"/>
    </row>
    <row r="496" customFormat="false" ht="15.75" hidden="false" customHeight="false" outlineLevel="4" collapsed="false">
      <c r="A496" s="17" t="s">
        <v>38</v>
      </c>
      <c r="B496" s="18"/>
      <c r="C496" s="18" t="n">
        <v>823</v>
      </c>
      <c r="D496" s="64" t="s">
        <v>51</v>
      </c>
      <c r="E496" s="64" t="s">
        <v>22</v>
      </c>
      <c r="F496" s="65" t="s">
        <v>508</v>
      </c>
      <c r="G496" s="64" t="s">
        <v>39</v>
      </c>
      <c r="H496" s="18"/>
      <c r="I496" s="18"/>
      <c r="J496" s="18"/>
      <c r="K496" s="18"/>
      <c r="L496" s="18"/>
      <c r="M496" s="18"/>
      <c r="N496" s="18"/>
      <c r="O496" s="19" t="n">
        <v>1359289.68</v>
      </c>
      <c r="P496" s="21"/>
      <c r="Q496" s="21"/>
      <c r="R496" s="21"/>
      <c r="S496" s="21"/>
      <c r="T496" s="21"/>
      <c r="U496" s="21"/>
      <c r="V496" s="19"/>
      <c r="W496" s="19"/>
      <c r="X496" s="20"/>
    </row>
    <row r="497" customFormat="false" ht="65.25" hidden="false" customHeight="true" outlineLevel="4" collapsed="false">
      <c r="A497" s="17" t="s">
        <v>509</v>
      </c>
      <c r="B497" s="18"/>
      <c r="C497" s="18" t="n">
        <v>823</v>
      </c>
      <c r="D497" s="18" t="s">
        <v>51</v>
      </c>
      <c r="E497" s="18" t="s">
        <v>22</v>
      </c>
      <c r="F497" s="22" t="s">
        <v>510</v>
      </c>
      <c r="G497" s="18" t="s">
        <v>18</v>
      </c>
      <c r="H497" s="18"/>
      <c r="I497" s="18"/>
      <c r="J497" s="18"/>
      <c r="K497" s="18"/>
      <c r="L497" s="18"/>
      <c r="M497" s="18"/>
      <c r="N497" s="18"/>
      <c r="O497" s="19" t="n">
        <f aca="false">O498</f>
        <v>941640</v>
      </c>
      <c r="P497" s="19" t="n">
        <f aca="false">P498</f>
        <v>0</v>
      </c>
      <c r="Q497" s="19" t="n">
        <f aca="false">Q498</f>
        <v>0</v>
      </c>
      <c r="R497" s="19" t="n">
        <f aca="false">R498</f>
        <v>0</v>
      </c>
      <c r="S497" s="19" t="n">
        <f aca="false">S498</f>
        <v>0</v>
      </c>
      <c r="T497" s="19" t="n">
        <f aca="false">T498</f>
        <v>0</v>
      </c>
      <c r="U497" s="19" t="n">
        <f aca="false">U498</f>
        <v>0</v>
      </c>
      <c r="V497" s="19" t="n">
        <f aca="false">V498</f>
        <v>728798.4</v>
      </c>
      <c r="W497" s="19" t="n">
        <f aca="false">W498</f>
        <v>728798.4</v>
      </c>
    </row>
    <row r="498" customFormat="false" ht="35.25" hidden="false" customHeight="true" outlineLevel="4" collapsed="false">
      <c r="A498" s="17" t="s">
        <v>38</v>
      </c>
      <c r="B498" s="18"/>
      <c r="C498" s="18" t="n">
        <v>823</v>
      </c>
      <c r="D498" s="18" t="s">
        <v>51</v>
      </c>
      <c r="E498" s="18" t="s">
        <v>22</v>
      </c>
      <c r="F498" s="22" t="s">
        <v>510</v>
      </c>
      <c r="G498" s="18" t="s">
        <v>39</v>
      </c>
      <c r="H498" s="18"/>
      <c r="I498" s="18"/>
      <c r="J498" s="18"/>
      <c r="K498" s="18"/>
      <c r="L498" s="18"/>
      <c r="M498" s="18"/>
      <c r="N498" s="18"/>
      <c r="O498" s="19" t="n">
        <v>941640</v>
      </c>
      <c r="P498" s="21"/>
      <c r="Q498" s="21"/>
      <c r="R498" s="21"/>
      <c r="S498" s="21"/>
      <c r="T498" s="21"/>
      <c r="U498" s="21"/>
      <c r="V498" s="19" t="n">
        <v>728798.4</v>
      </c>
      <c r="W498" s="19" t="n">
        <v>728798.4</v>
      </c>
    </row>
    <row r="499" customFormat="false" ht="63" hidden="false" customHeight="false" outlineLevel="4" collapsed="false">
      <c r="A499" s="17" t="s">
        <v>484</v>
      </c>
      <c r="B499" s="18"/>
      <c r="C499" s="18" t="n">
        <v>823</v>
      </c>
      <c r="D499" s="18" t="s">
        <v>51</v>
      </c>
      <c r="E499" s="18" t="s">
        <v>22</v>
      </c>
      <c r="F499" s="60" t="s">
        <v>511</v>
      </c>
      <c r="G499" s="18" t="s">
        <v>18</v>
      </c>
      <c r="H499" s="18"/>
      <c r="I499" s="18"/>
      <c r="J499" s="18"/>
      <c r="K499" s="18"/>
      <c r="L499" s="18"/>
      <c r="M499" s="18"/>
      <c r="N499" s="18"/>
      <c r="O499" s="19" t="n">
        <f aca="false">O500</f>
        <v>100000</v>
      </c>
      <c r="P499" s="19" t="n">
        <f aca="false">P500</f>
        <v>0</v>
      </c>
      <c r="Q499" s="19" t="n">
        <f aca="false">Q500</f>
        <v>0</v>
      </c>
      <c r="R499" s="19" t="n">
        <f aca="false">R500</f>
        <v>0</v>
      </c>
      <c r="S499" s="19" t="n">
        <f aca="false">S500</f>
        <v>0</v>
      </c>
      <c r="T499" s="19" t="n">
        <f aca="false">T500</f>
        <v>0</v>
      </c>
      <c r="U499" s="19" t="n">
        <f aca="false">U500</f>
        <v>0</v>
      </c>
      <c r="V499" s="19" t="n">
        <f aca="false">V500</f>
        <v>77400</v>
      </c>
      <c r="W499" s="19" t="n">
        <f aca="false">W500</f>
        <v>77400</v>
      </c>
    </row>
    <row r="500" customFormat="false" ht="31.5" hidden="false" customHeight="false" outlineLevel="4" collapsed="false">
      <c r="A500" s="17" t="s">
        <v>512</v>
      </c>
      <c r="B500" s="18"/>
      <c r="C500" s="18" t="n">
        <v>823</v>
      </c>
      <c r="D500" s="18" t="s">
        <v>51</v>
      </c>
      <c r="E500" s="18" t="s">
        <v>22</v>
      </c>
      <c r="F500" s="43" t="s">
        <v>513</v>
      </c>
      <c r="G500" s="18" t="s">
        <v>18</v>
      </c>
      <c r="H500" s="18"/>
      <c r="I500" s="18"/>
      <c r="J500" s="18"/>
      <c r="K500" s="18"/>
      <c r="L500" s="18"/>
      <c r="M500" s="18"/>
      <c r="N500" s="18"/>
      <c r="O500" s="19" t="n">
        <f aca="false">O501</f>
        <v>100000</v>
      </c>
      <c r="P500" s="19" t="n">
        <f aca="false">P501</f>
        <v>0</v>
      </c>
      <c r="Q500" s="19" t="n">
        <f aca="false">Q501</f>
        <v>0</v>
      </c>
      <c r="R500" s="19" t="n">
        <f aca="false">R501</f>
        <v>0</v>
      </c>
      <c r="S500" s="19" t="n">
        <f aca="false">S501</f>
        <v>0</v>
      </c>
      <c r="T500" s="19" t="n">
        <f aca="false">T501</f>
        <v>0</v>
      </c>
      <c r="U500" s="19" t="n">
        <f aca="false">U501</f>
        <v>0</v>
      </c>
      <c r="V500" s="19" t="n">
        <f aca="false">V501</f>
        <v>77400</v>
      </c>
      <c r="W500" s="19" t="n">
        <f aca="false">W501</f>
        <v>77400</v>
      </c>
    </row>
    <row r="501" customFormat="false" ht="15.75" hidden="false" customHeight="false" outlineLevel="4" collapsed="false">
      <c r="A501" s="17" t="s">
        <v>38</v>
      </c>
      <c r="B501" s="18"/>
      <c r="C501" s="18" t="n">
        <v>823</v>
      </c>
      <c r="D501" s="18" t="s">
        <v>51</v>
      </c>
      <c r="E501" s="18" t="s">
        <v>22</v>
      </c>
      <c r="F501" s="43" t="s">
        <v>513</v>
      </c>
      <c r="G501" s="18" t="s">
        <v>39</v>
      </c>
      <c r="H501" s="18"/>
      <c r="I501" s="18"/>
      <c r="J501" s="18"/>
      <c r="K501" s="18"/>
      <c r="L501" s="18"/>
      <c r="M501" s="18"/>
      <c r="N501" s="18"/>
      <c r="O501" s="19" t="n">
        <v>100000</v>
      </c>
      <c r="P501" s="21"/>
      <c r="Q501" s="21"/>
      <c r="R501" s="21"/>
      <c r="S501" s="21"/>
      <c r="T501" s="21"/>
      <c r="U501" s="21"/>
      <c r="V501" s="19" t="n">
        <v>77400</v>
      </c>
      <c r="W501" s="19" t="n">
        <v>77400</v>
      </c>
    </row>
    <row r="502" customFormat="false" ht="63" hidden="false" customHeight="false" outlineLevel="4" collapsed="false">
      <c r="A502" s="66" t="s">
        <v>514</v>
      </c>
      <c r="B502" s="18"/>
      <c r="C502" s="67" t="n">
        <v>824</v>
      </c>
      <c r="D502" s="53" t="s">
        <v>16</v>
      </c>
      <c r="E502" s="53" t="s">
        <v>16</v>
      </c>
      <c r="F502" s="68" t="s">
        <v>17</v>
      </c>
      <c r="G502" s="53" t="s">
        <v>18</v>
      </c>
      <c r="H502" s="69" t="n">
        <f aca="false">I502+J502</f>
        <v>0</v>
      </c>
      <c r="I502" s="70" t="n">
        <f aca="false">I503+I586+I537+I575</f>
        <v>0</v>
      </c>
      <c r="J502" s="70" t="n">
        <f aca="false">J537+J575</f>
        <v>0</v>
      </c>
      <c r="K502" s="18"/>
      <c r="L502" s="18"/>
      <c r="M502" s="18"/>
      <c r="N502" s="18"/>
      <c r="O502" s="36" t="n">
        <f aca="false">O503+O522</f>
        <v>20709249.81</v>
      </c>
      <c r="P502" s="36" t="e">
        <f aca="false">P503</f>
        <v>#REF!</v>
      </c>
      <c r="Q502" s="36" t="e">
        <f aca="false">Q503</f>
        <v>#REF!</v>
      </c>
      <c r="R502" s="36" t="e">
        <f aca="false">R503</f>
        <v>#REF!</v>
      </c>
      <c r="S502" s="36" t="e">
        <f aca="false">S503</f>
        <v>#REF!</v>
      </c>
      <c r="T502" s="36" t="e">
        <f aca="false">T503</f>
        <v>#REF!</v>
      </c>
      <c r="U502" s="36" t="e">
        <f aca="false">U503</f>
        <v>#REF!</v>
      </c>
      <c r="V502" s="36" t="n">
        <f aca="false">V503</f>
        <v>13473012.71</v>
      </c>
      <c r="W502" s="36" t="n">
        <f aca="false">W503</f>
        <v>13473012.71</v>
      </c>
    </row>
    <row r="503" customFormat="false" ht="31.5" hidden="false" customHeight="false" outlineLevel="4" collapsed="false">
      <c r="A503" s="15" t="s">
        <v>19</v>
      </c>
      <c r="B503" s="13" t="s">
        <v>18</v>
      </c>
      <c r="C503" s="12" t="n">
        <v>824</v>
      </c>
      <c r="D503" s="13" t="s">
        <v>20</v>
      </c>
      <c r="E503" s="13" t="s">
        <v>16</v>
      </c>
      <c r="F503" s="13" t="s">
        <v>17</v>
      </c>
      <c r="G503" s="13" t="s">
        <v>18</v>
      </c>
      <c r="H503" s="13" t="s">
        <v>18</v>
      </c>
      <c r="I503" s="13"/>
      <c r="J503" s="13"/>
      <c r="K503" s="13"/>
      <c r="L503" s="13"/>
      <c r="M503" s="13"/>
      <c r="N503" s="13"/>
      <c r="O503" s="16" t="n">
        <f aca="false">O504+O519</f>
        <v>17152922.4</v>
      </c>
      <c r="P503" s="16" t="e">
        <f aca="false">P504</f>
        <v>#REF!</v>
      </c>
      <c r="Q503" s="16" t="e">
        <f aca="false">Q504</f>
        <v>#REF!</v>
      </c>
      <c r="R503" s="16" t="e">
        <f aca="false">R504</f>
        <v>#REF!</v>
      </c>
      <c r="S503" s="16" t="e">
        <f aca="false">S504</f>
        <v>#REF!</v>
      </c>
      <c r="T503" s="16" t="e">
        <f aca="false">T504</f>
        <v>#REF!</v>
      </c>
      <c r="U503" s="16" t="e">
        <f aca="false">U504</f>
        <v>#REF!</v>
      </c>
      <c r="V503" s="16" t="n">
        <f aca="false">V504+V519</f>
        <v>13473012.71</v>
      </c>
      <c r="W503" s="16" t="n">
        <f aca="false">W504+W519</f>
        <v>13473012.71</v>
      </c>
    </row>
    <row r="504" customFormat="false" ht="63" hidden="false" customHeight="false" outlineLevel="4" collapsed="false">
      <c r="A504" s="17" t="s">
        <v>515</v>
      </c>
      <c r="B504" s="18"/>
      <c r="C504" s="12" t="n">
        <v>824</v>
      </c>
      <c r="D504" s="18" t="s">
        <v>20</v>
      </c>
      <c r="E504" s="18" t="s">
        <v>516</v>
      </c>
      <c r="F504" s="18" t="s">
        <v>17</v>
      </c>
      <c r="G504" s="18" t="s">
        <v>18</v>
      </c>
      <c r="H504" s="18" t="s">
        <v>18</v>
      </c>
      <c r="I504" s="18"/>
      <c r="J504" s="18"/>
      <c r="K504" s="18"/>
      <c r="L504" s="18"/>
      <c r="M504" s="18"/>
      <c r="N504" s="18"/>
      <c r="O504" s="19" t="n">
        <f aca="false">O505+O512</f>
        <v>16984922.4</v>
      </c>
      <c r="P504" s="19" t="e">
        <f aca="false">P505+P512</f>
        <v>#REF!</v>
      </c>
      <c r="Q504" s="19" t="e">
        <f aca="false">Q505+Q512</f>
        <v>#REF!</v>
      </c>
      <c r="R504" s="19" t="e">
        <f aca="false">R505+R512</f>
        <v>#REF!</v>
      </c>
      <c r="S504" s="19" t="e">
        <f aca="false">S505+S512</f>
        <v>#REF!</v>
      </c>
      <c r="T504" s="19" t="e">
        <f aca="false">T505+T512</f>
        <v>#REF!</v>
      </c>
      <c r="U504" s="19" t="e">
        <f aca="false">U505+U512</f>
        <v>#REF!</v>
      </c>
      <c r="V504" s="19" t="n">
        <f aca="false">V505+V512</f>
        <v>13473012.71</v>
      </c>
      <c r="W504" s="19" t="n">
        <f aca="false">W505+W512</f>
        <v>13473012.71</v>
      </c>
    </row>
    <row r="505" customFormat="false" ht="47.25" hidden="false" customHeight="false" outlineLevel="4" collapsed="false">
      <c r="A505" s="17" t="s">
        <v>517</v>
      </c>
      <c r="B505" s="18"/>
      <c r="C505" s="12" t="n">
        <v>824</v>
      </c>
      <c r="D505" s="18" t="s">
        <v>20</v>
      </c>
      <c r="E505" s="18" t="s">
        <v>516</v>
      </c>
      <c r="F505" s="22" t="s">
        <v>518</v>
      </c>
      <c r="G505" s="18" t="s">
        <v>18</v>
      </c>
      <c r="H505" s="18" t="s">
        <v>18</v>
      </c>
      <c r="I505" s="18"/>
      <c r="J505" s="18"/>
      <c r="K505" s="18"/>
      <c r="L505" s="18"/>
      <c r="M505" s="18"/>
      <c r="N505" s="18"/>
      <c r="O505" s="19" t="n">
        <f aca="false">O506</f>
        <v>14783522.4</v>
      </c>
      <c r="P505" s="19" t="e">
        <f aca="false">P506</f>
        <v>#REF!</v>
      </c>
      <c r="Q505" s="19" t="e">
        <f aca="false">Q506</f>
        <v>#REF!</v>
      </c>
      <c r="R505" s="19" t="e">
        <f aca="false">R506</f>
        <v>#REF!</v>
      </c>
      <c r="S505" s="19" t="e">
        <f aca="false">S506</f>
        <v>#REF!</v>
      </c>
      <c r="T505" s="19" t="e">
        <f aca="false">T506</f>
        <v>#REF!</v>
      </c>
      <c r="U505" s="19" t="e">
        <f aca="false">U506</f>
        <v>#REF!</v>
      </c>
      <c r="V505" s="19" t="n">
        <f aca="false">V506</f>
        <v>11579808.71</v>
      </c>
      <c r="W505" s="19" t="n">
        <f aca="false">W506</f>
        <v>11579808.71</v>
      </c>
      <c r="X505" s="20"/>
    </row>
    <row r="506" customFormat="false" ht="63" hidden="false" customHeight="false" outlineLevel="4" collapsed="false">
      <c r="A506" s="17" t="s">
        <v>34</v>
      </c>
      <c r="B506" s="18"/>
      <c r="C506" s="12" t="n">
        <v>824</v>
      </c>
      <c r="D506" s="18" t="s">
        <v>20</v>
      </c>
      <c r="E506" s="18" t="s">
        <v>516</v>
      </c>
      <c r="F506" s="22" t="s">
        <v>519</v>
      </c>
      <c r="G506" s="18" t="s">
        <v>18</v>
      </c>
      <c r="H506" s="18" t="s">
        <v>18</v>
      </c>
      <c r="I506" s="18"/>
      <c r="J506" s="18"/>
      <c r="K506" s="18"/>
      <c r="L506" s="18"/>
      <c r="M506" s="18"/>
      <c r="N506" s="18"/>
      <c r="O506" s="19" t="n">
        <f aca="false">O507+O508+O509+O510+O511</f>
        <v>14783522.4</v>
      </c>
      <c r="P506" s="19" t="e">
        <f aca="false">P507+P508+P509+P510+#REF!+#REF!+P511</f>
        <v>#REF!</v>
      </c>
      <c r="Q506" s="19" t="e">
        <f aca="false">Q507+Q508+Q509+Q510+#REF!+#REF!+Q511</f>
        <v>#REF!</v>
      </c>
      <c r="R506" s="19" t="e">
        <f aca="false">R507+R508+R509+R510+#REF!+#REF!+R511</f>
        <v>#REF!</v>
      </c>
      <c r="S506" s="19" t="e">
        <f aca="false">S507+S508+S509+S510+#REF!+#REF!+S511</f>
        <v>#REF!</v>
      </c>
      <c r="T506" s="19" t="e">
        <f aca="false">T507+T508+T509+T510+#REF!+#REF!+T511</f>
        <v>#REF!</v>
      </c>
      <c r="U506" s="19" t="e">
        <f aca="false">U507+U508+U509+U510+#REF!+#REF!+U511</f>
        <v>#REF!</v>
      </c>
      <c r="V506" s="19" t="n">
        <f aca="false">V507+V508+V509+V510+V511</f>
        <v>11579808.71</v>
      </c>
      <c r="W506" s="19" t="n">
        <f aca="false">W507+W508+W509+W510+W511</f>
        <v>11579808.71</v>
      </c>
    </row>
    <row r="507" customFormat="false" ht="31.5" hidden="false" customHeight="false" outlineLevel="4" collapsed="false">
      <c r="A507" s="17" t="s">
        <v>26</v>
      </c>
      <c r="B507" s="18"/>
      <c r="C507" s="12" t="n">
        <v>824</v>
      </c>
      <c r="D507" s="18" t="s">
        <v>20</v>
      </c>
      <c r="E507" s="18" t="s">
        <v>516</v>
      </c>
      <c r="F507" s="22" t="s">
        <v>519</v>
      </c>
      <c r="G507" s="18" t="s">
        <v>27</v>
      </c>
      <c r="H507" s="18" t="s">
        <v>18</v>
      </c>
      <c r="I507" s="18"/>
      <c r="J507" s="18"/>
      <c r="K507" s="18"/>
      <c r="L507" s="18"/>
      <c r="M507" s="18"/>
      <c r="N507" s="18"/>
      <c r="O507" s="19" t="n">
        <v>10179152</v>
      </c>
      <c r="P507" s="21"/>
      <c r="Q507" s="21"/>
      <c r="R507" s="21"/>
      <c r="S507" s="21"/>
      <c r="T507" s="21"/>
      <c r="U507" s="21"/>
      <c r="V507" s="19" t="n">
        <v>7884423.11</v>
      </c>
      <c r="W507" s="19" t="n">
        <v>7884423.11</v>
      </c>
      <c r="X507" s="20"/>
    </row>
    <row r="508" customFormat="false" ht="47.25" hidden="false" customHeight="false" outlineLevel="4" collapsed="false">
      <c r="A508" s="17" t="s">
        <v>36</v>
      </c>
      <c r="B508" s="18"/>
      <c r="C508" s="12" t="n">
        <v>824</v>
      </c>
      <c r="D508" s="18" t="s">
        <v>20</v>
      </c>
      <c r="E508" s="18" t="s">
        <v>516</v>
      </c>
      <c r="F508" s="22" t="s">
        <v>519</v>
      </c>
      <c r="G508" s="18" t="s">
        <v>37</v>
      </c>
      <c r="H508" s="18" t="s">
        <v>18</v>
      </c>
      <c r="I508" s="18"/>
      <c r="J508" s="18"/>
      <c r="K508" s="18"/>
      <c r="L508" s="18"/>
      <c r="M508" s="18"/>
      <c r="N508" s="18"/>
      <c r="O508" s="19" t="n">
        <v>225000</v>
      </c>
      <c r="P508" s="21"/>
      <c r="Q508" s="21"/>
      <c r="R508" s="21"/>
      <c r="S508" s="21"/>
      <c r="T508" s="21"/>
      <c r="U508" s="21"/>
      <c r="V508" s="19" t="n">
        <v>193500</v>
      </c>
      <c r="W508" s="19" t="n">
        <v>193500</v>
      </c>
      <c r="X508" s="20"/>
    </row>
    <row r="509" customFormat="false" ht="63" hidden="false" customHeight="false" outlineLevel="4" collapsed="false">
      <c r="A509" s="17" t="s">
        <v>28</v>
      </c>
      <c r="B509" s="18"/>
      <c r="C509" s="12" t="n">
        <v>824</v>
      </c>
      <c r="D509" s="18" t="s">
        <v>20</v>
      </c>
      <c r="E509" s="18" t="s">
        <v>516</v>
      </c>
      <c r="F509" s="22" t="s">
        <v>519</v>
      </c>
      <c r="G509" s="18" t="s">
        <v>29</v>
      </c>
      <c r="H509" s="18" t="s">
        <v>18</v>
      </c>
      <c r="I509" s="18"/>
      <c r="J509" s="18"/>
      <c r="K509" s="18"/>
      <c r="L509" s="18"/>
      <c r="M509" s="18"/>
      <c r="N509" s="18"/>
      <c r="O509" s="19" t="n">
        <v>3074104</v>
      </c>
      <c r="P509" s="21"/>
      <c r="Q509" s="21"/>
      <c r="R509" s="21"/>
      <c r="S509" s="21"/>
      <c r="T509" s="21"/>
      <c r="U509" s="21"/>
      <c r="V509" s="19" t="n">
        <v>2379356.5</v>
      </c>
      <c r="W509" s="19" t="n">
        <v>2379356.5</v>
      </c>
    </row>
    <row r="510" customFormat="false" ht="15.75" hidden="false" customHeight="false" outlineLevel="4" collapsed="false">
      <c r="A510" s="17" t="s">
        <v>38</v>
      </c>
      <c r="B510" s="18"/>
      <c r="C510" s="12" t="n">
        <v>824</v>
      </c>
      <c r="D510" s="18" t="s">
        <v>20</v>
      </c>
      <c r="E510" s="18" t="s">
        <v>516</v>
      </c>
      <c r="F510" s="22" t="s">
        <v>519</v>
      </c>
      <c r="G510" s="18" t="n">
        <v>244</v>
      </c>
      <c r="H510" s="18"/>
      <c r="I510" s="18"/>
      <c r="J510" s="18"/>
      <c r="K510" s="18"/>
      <c r="L510" s="18"/>
      <c r="M510" s="18"/>
      <c r="N510" s="18"/>
      <c r="O510" s="19" t="n">
        <v>1300766.4</v>
      </c>
      <c r="P510" s="21"/>
      <c r="Q510" s="21"/>
      <c r="R510" s="21"/>
      <c r="S510" s="21"/>
      <c r="T510" s="21"/>
      <c r="U510" s="21"/>
      <c r="V510" s="19" t="n">
        <v>1118659.1</v>
      </c>
      <c r="W510" s="19" t="n">
        <v>1118659.1</v>
      </c>
    </row>
    <row r="511" customFormat="false" ht="15.75" hidden="false" customHeight="false" outlineLevel="4" collapsed="false">
      <c r="A511" s="17" t="s">
        <v>44</v>
      </c>
      <c r="B511" s="18"/>
      <c r="C511" s="12" t="n">
        <v>824</v>
      </c>
      <c r="D511" s="18" t="s">
        <v>20</v>
      </c>
      <c r="E511" s="18" t="s">
        <v>516</v>
      </c>
      <c r="F511" s="22" t="s">
        <v>519</v>
      </c>
      <c r="G511" s="18" t="n">
        <v>853</v>
      </c>
      <c r="H511" s="18"/>
      <c r="I511" s="18"/>
      <c r="J511" s="18"/>
      <c r="K511" s="18"/>
      <c r="L511" s="18"/>
      <c r="M511" s="18"/>
      <c r="N511" s="18"/>
      <c r="O511" s="19" t="n">
        <v>4500</v>
      </c>
      <c r="P511" s="21"/>
      <c r="Q511" s="21"/>
      <c r="R511" s="21"/>
      <c r="S511" s="21"/>
      <c r="T511" s="21"/>
      <c r="U511" s="21"/>
      <c r="V511" s="19" t="n">
        <v>3870</v>
      </c>
      <c r="W511" s="19" t="n">
        <v>3870</v>
      </c>
    </row>
    <row r="512" customFormat="false" ht="78.75" hidden="false" customHeight="false" outlineLevel="4" collapsed="false">
      <c r="A512" s="17" t="s">
        <v>84</v>
      </c>
      <c r="B512" s="18"/>
      <c r="C512" s="12" t="n">
        <v>824</v>
      </c>
      <c r="D512" s="18" t="s">
        <v>20</v>
      </c>
      <c r="E512" s="18" t="s">
        <v>516</v>
      </c>
      <c r="F512" s="22" t="s">
        <v>85</v>
      </c>
      <c r="G512" s="22" t="s">
        <v>18</v>
      </c>
      <c r="H512" s="18"/>
      <c r="I512" s="18"/>
      <c r="J512" s="18"/>
      <c r="K512" s="18"/>
      <c r="L512" s="18"/>
      <c r="M512" s="18"/>
      <c r="N512" s="18"/>
      <c r="O512" s="19" t="n">
        <f aca="false">O513+O515+O517</f>
        <v>2201400</v>
      </c>
      <c r="P512" s="19" t="n">
        <f aca="false">P513+P515+P517</f>
        <v>0</v>
      </c>
      <c r="Q512" s="19" t="n">
        <f aca="false">Q513+Q515+Q517</f>
        <v>0</v>
      </c>
      <c r="R512" s="19" t="n">
        <f aca="false">R513+R515+R517</f>
        <v>0</v>
      </c>
      <c r="S512" s="19" t="n">
        <f aca="false">S513+S515+S517</f>
        <v>0</v>
      </c>
      <c r="T512" s="19" t="n">
        <f aca="false">T513+T515+T517</f>
        <v>0</v>
      </c>
      <c r="U512" s="19" t="n">
        <f aca="false">U513+U515+U517</f>
        <v>0</v>
      </c>
      <c r="V512" s="19" t="n">
        <f aca="false">V513+V515+V517</f>
        <v>1893204</v>
      </c>
      <c r="W512" s="19" t="n">
        <f aca="false">W513+W515+W517</f>
        <v>1893204</v>
      </c>
    </row>
    <row r="513" customFormat="false" ht="47.25" hidden="false" customHeight="false" outlineLevel="4" collapsed="false">
      <c r="A513" s="17" t="s">
        <v>86</v>
      </c>
      <c r="B513" s="18"/>
      <c r="C513" s="12" t="n">
        <v>824</v>
      </c>
      <c r="D513" s="18" t="s">
        <v>20</v>
      </c>
      <c r="E513" s="18" t="s">
        <v>516</v>
      </c>
      <c r="F513" s="22" t="s">
        <v>87</v>
      </c>
      <c r="G513" s="22" t="s">
        <v>18</v>
      </c>
      <c r="H513" s="18"/>
      <c r="I513" s="18"/>
      <c r="J513" s="18"/>
      <c r="K513" s="18"/>
      <c r="L513" s="18"/>
      <c r="M513" s="18"/>
      <c r="N513" s="18"/>
      <c r="O513" s="19" t="n">
        <f aca="false">O514</f>
        <v>1319400</v>
      </c>
      <c r="P513" s="19" t="n">
        <f aca="false">P514</f>
        <v>0</v>
      </c>
      <c r="Q513" s="19" t="n">
        <f aca="false">Q514</f>
        <v>0</v>
      </c>
      <c r="R513" s="19" t="n">
        <f aca="false">R514</f>
        <v>0</v>
      </c>
      <c r="S513" s="19" t="n">
        <f aca="false">S514</f>
        <v>0</v>
      </c>
      <c r="T513" s="19" t="n">
        <f aca="false">T514</f>
        <v>0</v>
      </c>
      <c r="U513" s="19" t="n">
        <f aca="false">U514</f>
        <v>0</v>
      </c>
      <c r="V513" s="19" t="n">
        <f aca="false">V514</f>
        <v>1134684</v>
      </c>
      <c r="W513" s="19" t="n">
        <f aca="false">W514</f>
        <v>1134684</v>
      </c>
    </row>
    <row r="514" customFormat="false" ht="15.75" hidden="false" customHeight="false" outlineLevel="4" collapsed="false">
      <c r="A514" s="17" t="s">
        <v>38</v>
      </c>
      <c r="B514" s="18"/>
      <c r="C514" s="12" t="n">
        <v>824</v>
      </c>
      <c r="D514" s="18" t="s">
        <v>20</v>
      </c>
      <c r="E514" s="18" t="s">
        <v>516</v>
      </c>
      <c r="F514" s="22" t="s">
        <v>87</v>
      </c>
      <c r="G514" s="22" t="s">
        <v>39</v>
      </c>
      <c r="H514" s="18"/>
      <c r="I514" s="18"/>
      <c r="J514" s="18"/>
      <c r="K514" s="18"/>
      <c r="L514" s="18"/>
      <c r="M514" s="18"/>
      <c r="N514" s="18"/>
      <c r="O514" s="19" t="n">
        <v>1319400</v>
      </c>
      <c r="P514" s="21"/>
      <c r="Q514" s="21"/>
      <c r="R514" s="21"/>
      <c r="S514" s="21"/>
      <c r="T514" s="21"/>
      <c r="U514" s="21"/>
      <c r="V514" s="19" t="n">
        <v>1134684</v>
      </c>
      <c r="W514" s="19" t="n">
        <v>1134684</v>
      </c>
      <c r="X514" s="20"/>
    </row>
    <row r="515" customFormat="false" ht="31.5" hidden="false" customHeight="false" outlineLevel="4" collapsed="false">
      <c r="A515" s="17" t="s">
        <v>88</v>
      </c>
      <c r="B515" s="18"/>
      <c r="C515" s="12" t="n">
        <v>824</v>
      </c>
      <c r="D515" s="18" t="s">
        <v>20</v>
      </c>
      <c r="E515" s="18" t="s">
        <v>516</v>
      </c>
      <c r="F515" s="22" t="s">
        <v>89</v>
      </c>
      <c r="G515" s="22" t="s">
        <v>18</v>
      </c>
      <c r="H515" s="18"/>
      <c r="I515" s="18"/>
      <c r="J515" s="18"/>
      <c r="K515" s="18"/>
      <c r="L515" s="18"/>
      <c r="M515" s="18"/>
      <c r="N515" s="18"/>
      <c r="O515" s="19" t="n">
        <f aca="false">O516</f>
        <v>702000</v>
      </c>
      <c r="P515" s="19" t="n">
        <f aca="false">P516</f>
        <v>0</v>
      </c>
      <c r="Q515" s="19" t="n">
        <f aca="false">Q516</f>
        <v>0</v>
      </c>
      <c r="R515" s="19" t="n">
        <f aca="false">R516</f>
        <v>0</v>
      </c>
      <c r="S515" s="19" t="n">
        <f aca="false">S516</f>
        <v>0</v>
      </c>
      <c r="T515" s="19" t="n">
        <f aca="false">T516</f>
        <v>0</v>
      </c>
      <c r="U515" s="19" t="n">
        <f aca="false">U516</f>
        <v>0</v>
      </c>
      <c r="V515" s="19" t="n">
        <f aca="false">V516</f>
        <v>603720</v>
      </c>
      <c r="W515" s="19" t="n">
        <f aca="false">W516</f>
        <v>603720</v>
      </c>
    </row>
    <row r="516" customFormat="false" ht="15.75" hidden="false" customHeight="false" outlineLevel="4" collapsed="false">
      <c r="A516" s="17" t="s">
        <v>38</v>
      </c>
      <c r="B516" s="18"/>
      <c r="C516" s="12" t="n">
        <v>824</v>
      </c>
      <c r="D516" s="18" t="s">
        <v>20</v>
      </c>
      <c r="E516" s="18" t="s">
        <v>516</v>
      </c>
      <c r="F516" s="22" t="s">
        <v>89</v>
      </c>
      <c r="G516" s="22" t="s">
        <v>39</v>
      </c>
      <c r="H516" s="18"/>
      <c r="I516" s="18"/>
      <c r="J516" s="18"/>
      <c r="K516" s="18"/>
      <c r="L516" s="18"/>
      <c r="M516" s="18"/>
      <c r="N516" s="18"/>
      <c r="O516" s="19" t="n">
        <v>702000</v>
      </c>
      <c r="P516" s="21"/>
      <c r="Q516" s="21"/>
      <c r="R516" s="21"/>
      <c r="S516" s="21"/>
      <c r="T516" s="21"/>
      <c r="U516" s="21"/>
      <c r="V516" s="19" t="n">
        <v>603720</v>
      </c>
      <c r="W516" s="19" t="n">
        <v>603720</v>
      </c>
    </row>
    <row r="517" customFormat="false" ht="47.25" hidden="false" customHeight="false" outlineLevel="4" collapsed="false">
      <c r="A517" s="17" t="s">
        <v>92</v>
      </c>
      <c r="B517" s="18"/>
      <c r="C517" s="12" t="n">
        <v>824</v>
      </c>
      <c r="D517" s="18" t="s">
        <v>20</v>
      </c>
      <c r="E517" s="18" t="s">
        <v>516</v>
      </c>
      <c r="F517" s="22" t="s">
        <v>93</v>
      </c>
      <c r="G517" s="22" t="s">
        <v>18</v>
      </c>
      <c r="H517" s="18"/>
      <c r="I517" s="18"/>
      <c r="J517" s="18"/>
      <c r="K517" s="18"/>
      <c r="L517" s="18"/>
      <c r="M517" s="18"/>
      <c r="N517" s="18"/>
      <c r="O517" s="19" t="n">
        <f aca="false">O518</f>
        <v>180000</v>
      </c>
      <c r="P517" s="19" t="n">
        <f aca="false">P518</f>
        <v>0</v>
      </c>
      <c r="Q517" s="19" t="n">
        <f aca="false">Q518</f>
        <v>0</v>
      </c>
      <c r="R517" s="19" t="n">
        <f aca="false">R518</f>
        <v>0</v>
      </c>
      <c r="S517" s="19" t="n">
        <f aca="false">S518</f>
        <v>0</v>
      </c>
      <c r="T517" s="19" t="n">
        <f aca="false">T518</f>
        <v>0</v>
      </c>
      <c r="U517" s="19" t="n">
        <f aca="false">U518</f>
        <v>0</v>
      </c>
      <c r="V517" s="19" t="n">
        <f aca="false">V518</f>
        <v>154800</v>
      </c>
      <c r="W517" s="19" t="n">
        <f aca="false">W518</f>
        <v>154800</v>
      </c>
    </row>
    <row r="518" customFormat="false" ht="15.75" hidden="false" customHeight="false" outlineLevel="4" collapsed="false">
      <c r="A518" s="17" t="s">
        <v>38</v>
      </c>
      <c r="B518" s="18"/>
      <c r="C518" s="12" t="n">
        <v>824</v>
      </c>
      <c r="D518" s="18" t="s">
        <v>20</v>
      </c>
      <c r="E518" s="18" t="s">
        <v>516</v>
      </c>
      <c r="F518" s="22" t="s">
        <v>93</v>
      </c>
      <c r="G518" s="22" t="s">
        <v>39</v>
      </c>
      <c r="H518" s="18"/>
      <c r="I518" s="18"/>
      <c r="J518" s="18"/>
      <c r="K518" s="18"/>
      <c r="L518" s="18"/>
      <c r="M518" s="18"/>
      <c r="N518" s="18"/>
      <c r="O518" s="19" t="n">
        <v>180000</v>
      </c>
      <c r="P518" s="21"/>
      <c r="Q518" s="21"/>
      <c r="R518" s="21"/>
      <c r="S518" s="21"/>
      <c r="T518" s="21"/>
      <c r="U518" s="21"/>
      <c r="V518" s="19" t="n">
        <v>154800</v>
      </c>
      <c r="W518" s="19" t="n">
        <v>154800</v>
      </c>
    </row>
    <row r="519" customFormat="false" ht="63" hidden="false" customHeight="false" outlineLevel="4" collapsed="false">
      <c r="A519" s="17" t="s">
        <v>60</v>
      </c>
      <c r="B519" s="18"/>
      <c r="C519" s="12" t="n">
        <v>824</v>
      </c>
      <c r="D519" s="18" t="s">
        <v>20</v>
      </c>
      <c r="E519" s="18" t="n">
        <v>13</v>
      </c>
      <c r="F519" s="22" t="s">
        <v>61</v>
      </c>
      <c r="G519" s="18" t="s">
        <v>18</v>
      </c>
      <c r="H519" s="18"/>
      <c r="I519" s="18"/>
      <c r="J519" s="18"/>
      <c r="K519" s="18"/>
      <c r="L519" s="18"/>
      <c r="M519" s="18"/>
      <c r="N519" s="18"/>
      <c r="O519" s="19" t="n">
        <f aca="false">O520</f>
        <v>168000</v>
      </c>
      <c r="P519" s="21"/>
      <c r="Q519" s="21"/>
      <c r="R519" s="21"/>
      <c r="S519" s="21"/>
      <c r="T519" s="21"/>
      <c r="U519" s="21"/>
      <c r="V519" s="19" t="n">
        <f aca="false">V520</f>
        <v>0</v>
      </c>
      <c r="W519" s="19" t="n">
        <f aca="false">W520</f>
        <v>0</v>
      </c>
    </row>
    <row r="520" customFormat="false" ht="31.5" hidden="false" customHeight="false" outlineLevel="4" collapsed="false">
      <c r="A520" s="17" t="s">
        <v>62</v>
      </c>
      <c r="B520" s="18"/>
      <c r="C520" s="12" t="n">
        <v>824</v>
      </c>
      <c r="D520" s="18" t="s">
        <v>20</v>
      </c>
      <c r="E520" s="18" t="n">
        <v>13</v>
      </c>
      <c r="F520" s="22" t="s">
        <v>63</v>
      </c>
      <c r="G520" s="18" t="s">
        <v>18</v>
      </c>
      <c r="H520" s="18" t="s">
        <v>18</v>
      </c>
      <c r="I520" s="18"/>
      <c r="J520" s="18"/>
      <c r="K520" s="18"/>
      <c r="L520" s="18"/>
      <c r="M520" s="18"/>
      <c r="N520" s="18"/>
      <c r="O520" s="19" t="n">
        <f aca="false">O521</f>
        <v>168000</v>
      </c>
      <c r="P520" s="19" t="n">
        <f aca="false">P521</f>
        <v>0</v>
      </c>
      <c r="Q520" s="19" t="n">
        <f aca="false">Q521</f>
        <v>0</v>
      </c>
      <c r="R520" s="19" t="n">
        <f aca="false">R521</f>
        <v>0</v>
      </c>
      <c r="S520" s="19" t="n">
        <f aca="false">S521</f>
        <v>0</v>
      </c>
      <c r="T520" s="19" t="n">
        <f aca="false">T521</f>
        <v>0</v>
      </c>
      <c r="U520" s="19" t="n">
        <f aca="false">U521</f>
        <v>0</v>
      </c>
      <c r="V520" s="19" t="n">
        <f aca="false">V521</f>
        <v>0</v>
      </c>
      <c r="W520" s="19" t="n">
        <f aca="false">W521</f>
        <v>0</v>
      </c>
    </row>
    <row r="521" customFormat="false" ht="15.75" hidden="false" customHeight="false" outlineLevel="4" collapsed="false">
      <c r="A521" s="17" t="s">
        <v>38</v>
      </c>
      <c r="B521" s="18"/>
      <c r="C521" s="12" t="n">
        <v>824</v>
      </c>
      <c r="D521" s="18" t="s">
        <v>20</v>
      </c>
      <c r="E521" s="18" t="n">
        <v>13</v>
      </c>
      <c r="F521" s="22" t="s">
        <v>63</v>
      </c>
      <c r="G521" s="18" t="s">
        <v>39</v>
      </c>
      <c r="H521" s="18" t="s">
        <v>18</v>
      </c>
      <c r="I521" s="18"/>
      <c r="J521" s="18"/>
      <c r="K521" s="18"/>
      <c r="L521" s="18"/>
      <c r="M521" s="18"/>
      <c r="N521" s="18"/>
      <c r="O521" s="19" t="n">
        <v>168000</v>
      </c>
      <c r="P521" s="21"/>
      <c r="Q521" s="21"/>
      <c r="R521" s="21"/>
      <c r="S521" s="21"/>
      <c r="T521" s="21"/>
      <c r="U521" s="21"/>
      <c r="V521" s="19" t="n">
        <v>0</v>
      </c>
      <c r="W521" s="19" t="n">
        <v>0</v>
      </c>
    </row>
    <row r="522" customFormat="false" ht="15.75" hidden="false" customHeight="false" outlineLevel="4" collapsed="false">
      <c r="A522" s="15" t="s">
        <v>163</v>
      </c>
      <c r="B522" s="18"/>
      <c r="C522" s="12" t="n">
        <v>824</v>
      </c>
      <c r="D522" s="13" t="s">
        <v>31</v>
      </c>
      <c r="E522" s="13" t="s">
        <v>16</v>
      </c>
      <c r="F522" s="35" t="s">
        <v>17</v>
      </c>
      <c r="G522" s="13" t="s">
        <v>18</v>
      </c>
      <c r="H522" s="13" t="s">
        <v>18</v>
      </c>
      <c r="I522" s="13"/>
      <c r="J522" s="13"/>
      <c r="K522" s="13"/>
      <c r="L522" s="13"/>
      <c r="M522" s="13"/>
      <c r="N522" s="13"/>
      <c r="O522" s="16" t="n">
        <f aca="false">O523</f>
        <v>3556327.41</v>
      </c>
      <c r="P522" s="16" t="e">
        <f aca="false">P523</f>
        <v>#REF!</v>
      </c>
      <c r="Q522" s="16" t="e">
        <f aca="false">Q523</f>
        <v>#REF!</v>
      </c>
      <c r="R522" s="16" t="e">
        <f aca="false">R523</f>
        <v>#REF!</v>
      </c>
      <c r="S522" s="16" t="e">
        <f aca="false">S523</f>
        <v>#REF!</v>
      </c>
      <c r="T522" s="16" t="e">
        <f aca="false">T523</f>
        <v>#REF!</v>
      </c>
      <c r="U522" s="16" t="e">
        <f aca="false">U523</f>
        <v>#REF!</v>
      </c>
      <c r="V522" s="16" t="n">
        <f aca="false">V523</f>
        <v>0</v>
      </c>
      <c r="W522" s="16" t="n">
        <f aca="false">W523</f>
        <v>0</v>
      </c>
    </row>
    <row r="523" customFormat="false" ht="31.5" hidden="false" customHeight="false" outlineLevel="4" collapsed="false">
      <c r="A523" s="17" t="s">
        <v>182</v>
      </c>
      <c r="B523" s="18" t="s">
        <v>18</v>
      </c>
      <c r="C523" s="12" t="n">
        <v>824</v>
      </c>
      <c r="D523" s="18" t="s">
        <v>31</v>
      </c>
      <c r="E523" s="18" t="s">
        <v>183</v>
      </c>
      <c r="F523" s="18" t="s">
        <v>17</v>
      </c>
      <c r="G523" s="18" t="s">
        <v>18</v>
      </c>
      <c r="H523" s="18" t="s">
        <v>18</v>
      </c>
      <c r="I523" s="18"/>
      <c r="J523" s="18"/>
      <c r="K523" s="18"/>
      <c r="L523" s="18"/>
      <c r="M523" s="18"/>
      <c r="N523" s="18"/>
      <c r="O523" s="19" t="n">
        <f aca="false">O524+O529</f>
        <v>3556327.41</v>
      </c>
      <c r="P523" s="19" t="e">
        <f aca="false">P524+#REF!</f>
        <v>#REF!</v>
      </c>
      <c r="Q523" s="19" t="e">
        <f aca="false">Q524+#REF!</f>
        <v>#REF!</v>
      </c>
      <c r="R523" s="19" t="e">
        <f aca="false">R524+#REF!</f>
        <v>#REF!</v>
      </c>
      <c r="S523" s="19" t="e">
        <f aca="false">S524+#REF!</f>
        <v>#REF!</v>
      </c>
      <c r="T523" s="19" t="e">
        <f aca="false">T524+#REF!</f>
        <v>#REF!</v>
      </c>
      <c r="U523" s="19" t="e">
        <f aca="false">U524+#REF!</f>
        <v>#REF!</v>
      </c>
      <c r="V523" s="19" t="n">
        <f aca="false">V524</f>
        <v>0</v>
      </c>
      <c r="W523" s="19" t="n">
        <f aca="false">W524</f>
        <v>0</v>
      </c>
    </row>
    <row r="524" customFormat="false" ht="31.5" hidden="false" customHeight="false" outlineLevel="4" collapsed="false">
      <c r="A524" s="17" t="s">
        <v>23</v>
      </c>
      <c r="B524" s="18"/>
      <c r="C524" s="12" t="n">
        <v>824</v>
      </c>
      <c r="D524" s="18" t="s">
        <v>31</v>
      </c>
      <c r="E524" s="18" t="s">
        <v>183</v>
      </c>
      <c r="F524" s="22" t="s">
        <v>24</v>
      </c>
      <c r="G524" s="18" t="s">
        <v>18</v>
      </c>
      <c r="H524" s="18"/>
      <c r="I524" s="18"/>
      <c r="J524" s="18"/>
      <c r="K524" s="18"/>
      <c r="L524" s="18"/>
      <c r="M524" s="18"/>
      <c r="N524" s="18"/>
      <c r="O524" s="19" t="n">
        <f aca="false">O525+O527</f>
        <v>3526327.41</v>
      </c>
      <c r="P524" s="21"/>
      <c r="Q524" s="21"/>
      <c r="R524" s="21"/>
      <c r="S524" s="21"/>
      <c r="T524" s="21"/>
      <c r="U524" s="21"/>
      <c r="V524" s="19"/>
      <c r="W524" s="19"/>
    </row>
    <row r="525" customFormat="false" ht="47.25" hidden="false" customHeight="false" outlineLevel="4" collapsed="false">
      <c r="A525" s="17" t="s">
        <v>520</v>
      </c>
      <c r="B525" s="18"/>
      <c r="C525" s="12" t="n">
        <v>824</v>
      </c>
      <c r="D525" s="18" t="s">
        <v>31</v>
      </c>
      <c r="E525" s="18" t="s">
        <v>183</v>
      </c>
      <c r="F525" s="22" t="s">
        <v>521</v>
      </c>
      <c r="G525" s="18" t="s">
        <v>18</v>
      </c>
      <c r="H525" s="18"/>
      <c r="I525" s="18"/>
      <c r="J525" s="18"/>
      <c r="K525" s="18"/>
      <c r="L525" s="18"/>
      <c r="M525" s="18"/>
      <c r="N525" s="18"/>
      <c r="O525" s="19" t="n">
        <f aca="false">O526</f>
        <v>140000</v>
      </c>
      <c r="P525" s="21"/>
      <c r="Q525" s="21"/>
      <c r="R525" s="21"/>
      <c r="S525" s="21"/>
      <c r="T525" s="21"/>
      <c r="U525" s="21"/>
      <c r="V525" s="19"/>
      <c r="W525" s="19"/>
    </row>
    <row r="526" customFormat="false" ht="15.75" hidden="false" customHeight="false" outlineLevel="4" collapsed="false">
      <c r="A526" s="17" t="s">
        <v>38</v>
      </c>
      <c r="B526" s="18"/>
      <c r="C526" s="12" t="n">
        <v>824</v>
      </c>
      <c r="D526" s="18" t="s">
        <v>31</v>
      </c>
      <c r="E526" s="18" t="s">
        <v>183</v>
      </c>
      <c r="F526" s="22" t="s">
        <v>521</v>
      </c>
      <c r="G526" s="18" t="n">
        <v>244</v>
      </c>
      <c r="H526" s="18"/>
      <c r="I526" s="18"/>
      <c r="J526" s="18"/>
      <c r="K526" s="18"/>
      <c r="L526" s="18"/>
      <c r="M526" s="18"/>
      <c r="N526" s="18"/>
      <c r="O526" s="19" t="n">
        <v>140000</v>
      </c>
      <c r="P526" s="21"/>
      <c r="Q526" s="21"/>
      <c r="R526" s="21"/>
      <c r="S526" s="21"/>
      <c r="T526" s="21"/>
      <c r="U526" s="21"/>
      <c r="V526" s="19"/>
      <c r="W526" s="19"/>
    </row>
    <row r="527" customFormat="false" ht="47.25" hidden="false" customHeight="false" outlineLevel="4" collapsed="false">
      <c r="A527" s="17" t="s">
        <v>307</v>
      </c>
      <c r="B527" s="18"/>
      <c r="C527" s="12" t="n">
        <v>824</v>
      </c>
      <c r="D527" s="18" t="s">
        <v>31</v>
      </c>
      <c r="E527" s="18" t="s">
        <v>183</v>
      </c>
      <c r="F527" s="18" t="n">
        <v>9999901600</v>
      </c>
      <c r="G527" s="18" t="s">
        <v>18</v>
      </c>
      <c r="H527" s="18" t="s">
        <v>18</v>
      </c>
      <c r="I527" s="18"/>
      <c r="J527" s="18"/>
      <c r="K527" s="18"/>
      <c r="L527" s="18"/>
      <c r="M527" s="18"/>
      <c r="N527" s="18"/>
      <c r="O527" s="19" t="n">
        <f aca="false">O528</f>
        <v>3386327.41</v>
      </c>
      <c r="P527" s="19" t="n">
        <f aca="false">P528</f>
        <v>0</v>
      </c>
      <c r="Q527" s="19" t="n">
        <f aca="false">Q528</f>
        <v>0</v>
      </c>
      <c r="R527" s="19" t="n">
        <f aca="false">R528</f>
        <v>0</v>
      </c>
      <c r="S527" s="19" t="n">
        <f aca="false">S528</f>
        <v>0</v>
      </c>
      <c r="T527" s="19" t="n">
        <f aca="false">T528</f>
        <v>0</v>
      </c>
      <c r="U527" s="19" t="n">
        <f aca="false">U528</f>
        <v>0</v>
      </c>
      <c r="V527" s="19" t="n">
        <f aca="false">V528</f>
        <v>0</v>
      </c>
      <c r="W527" s="19" t="n">
        <f aca="false">W528</f>
        <v>0</v>
      </c>
    </row>
    <row r="528" customFormat="false" ht="15.75" hidden="false" customHeight="false" outlineLevel="4" collapsed="false">
      <c r="A528" s="17" t="s">
        <v>54</v>
      </c>
      <c r="B528" s="18"/>
      <c r="C528" s="12" t="n">
        <v>824</v>
      </c>
      <c r="D528" s="18" t="s">
        <v>31</v>
      </c>
      <c r="E528" s="18" t="s">
        <v>183</v>
      </c>
      <c r="F528" s="18" t="n">
        <v>9999901600</v>
      </c>
      <c r="G528" s="18" t="s">
        <v>55</v>
      </c>
      <c r="H528" s="18" t="s">
        <v>18</v>
      </c>
      <c r="I528" s="18"/>
      <c r="J528" s="18"/>
      <c r="K528" s="18"/>
      <c r="L528" s="18"/>
      <c r="M528" s="18"/>
      <c r="N528" s="18"/>
      <c r="O528" s="27" t="n">
        <v>3386327.41</v>
      </c>
      <c r="P528" s="21"/>
      <c r="Q528" s="21"/>
      <c r="R528" s="21"/>
      <c r="S528" s="21"/>
      <c r="T528" s="21"/>
      <c r="U528" s="21"/>
      <c r="V528" s="27" t="n">
        <v>0</v>
      </c>
      <c r="W528" s="19"/>
    </row>
    <row r="529" customFormat="false" ht="63" hidden="false" customHeight="false" outlineLevel="4" collapsed="false">
      <c r="A529" s="17" t="s">
        <v>184</v>
      </c>
      <c r="B529" s="18"/>
      <c r="C529" s="12" t="n">
        <v>824</v>
      </c>
      <c r="D529" s="18" t="s">
        <v>31</v>
      </c>
      <c r="E529" s="18" t="s">
        <v>183</v>
      </c>
      <c r="F529" s="22" t="s">
        <v>185</v>
      </c>
      <c r="G529" s="18" t="s">
        <v>18</v>
      </c>
      <c r="H529" s="18"/>
      <c r="I529" s="18"/>
      <c r="J529" s="18"/>
      <c r="K529" s="18"/>
      <c r="L529" s="18"/>
      <c r="M529" s="18"/>
      <c r="N529" s="18"/>
      <c r="O529" s="27" t="n">
        <f aca="false">O530</f>
        <v>30000</v>
      </c>
      <c r="P529" s="21"/>
      <c r="Q529" s="21"/>
      <c r="R529" s="21"/>
      <c r="S529" s="21"/>
      <c r="T529" s="21"/>
      <c r="U529" s="21"/>
      <c r="V529" s="27"/>
      <c r="W529" s="19"/>
    </row>
    <row r="530" customFormat="false" ht="31.5" hidden="false" customHeight="false" outlineLevel="4" collapsed="false">
      <c r="A530" s="71" t="s">
        <v>522</v>
      </c>
      <c r="B530" s="18"/>
      <c r="C530" s="12" t="n">
        <v>824</v>
      </c>
      <c r="D530" s="18" t="s">
        <v>31</v>
      </c>
      <c r="E530" s="18" t="s">
        <v>183</v>
      </c>
      <c r="F530" s="22" t="s">
        <v>523</v>
      </c>
      <c r="G530" s="18" t="s">
        <v>18</v>
      </c>
      <c r="H530" s="18"/>
      <c r="I530" s="18"/>
      <c r="J530" s="18"/>
      <c r="K530" s="18"/>
      <c r="L530" s="18"/>
      <c r="M530" s="18"/>
      <c r="N530" s="18"/>
      <c r="O530" s="19" t="n">
        <f aca="false">O531</f>
        <v>30000</v>
      </c>
      <c r="P530" s="21"/>
      <c r="Q530" s="21"/>
      <c r="R530" s="21"/>
      <c r="S530" s="21"/>
      <c r="T530" s="21"/>
      <c r="U530" s="21"/>
      <c r="V530" s="19"/>
      <c r="W530" s="19"/>
    </row>
    <row r="531" customFormat="false" ht="15.75" hidden="false" customHeight="false" outlineLevel="4" collapsed="false">
      <c r="A531" s="17" t="s">
        <v>38</v>
      </c>
      <c r="B531" s="18"/>
      <c r="C531" s="12" t="n">
        <v>824</v>
      </c>
      <c r="D531" s="18" t="s">
        <v>31</v>
      </c>
      <c r="E531" s="18" t="s">
        <v>183</v>
      </c>
      <c r="F531" s="22" t="s">
        <v>523</v>
      </c>
      <c r="G531" s="18" t="n">
        <v>244</v>
      </c>
      <c r="H531" s="18"/>
      <c r="I531" s="18"/>
      <c r="J531" s="18"/>
      <c r="K531" s="18"/>
      <c r="L531" s="18"/>
      <c r="M531" s="18"/>
      <c r="N531" s="18"/>
      <c r="O531" s="19" t="n">
        <v>30000</v>
      </c>
      <c r="P531" s="21"/>
      <c r="Q531" s="21"/>
      <c r="R531" s="21"/>
      <c r="S531" s="21"/>
      <c r="T531" s="21"/>
      <c r="U531" s="21"/>
      <c r="V531" s="19"/>
      <c r="W531" s="19"/>
    </row>
    <row r="532" customFormat="false" ht="69" hidden="false" customHeight="true" outlineLevel="4" collapsed="false">
      <c r="A532" s="72" t="s">
        <v>524</v>
      </c>
      <c r="B532" s="11" t="n">
        <v>825</v>
      </c>
      <c r="C532" s="11" t="n">
        <v>825</v>
      </c>
      <c r="D532" s="73" t="s">
        <v>16</v>
      </c>
      <c r="E532" s="73" t="s">
        <v>16</v>
      </c>
      <c r="F532" s="68" t="s">
        <v>17</v>
      </c>
      <c r="G532" s="73" t="s">
        <v>18</v>
      </c>
      <c r="H532" s="74" t="n">
        <f aca="false">I532+J532</f>
        <v>0</v>
      </c>
      <c r="I532" s="70" t="n">
        <f aca="false">I533</f>
        <v>0</v>
      </c>
      <c r="J532" s="70" t="n">
        <v>0</v>
      </c>
      <c r="K532" s="18"/>
      <c r="L532" s="18"/>
      <c r="M532" s="18"/>
      <c r="N532" s="18"/>
      <c r="O532" s="36" t="n">
        <f aca="false">O533</f>
        <v>3497406</v>
      </c>
      <c r="P532" s="36" t="e">
        <f aca="false">P533</f>
        <v>#REF!</v>
      </c>
      <c r="Q532" s="36" t="e">
        <f aca="false">Q533</f>
        <v>#REF!</v>
      </c>
      <c r="R532" s="36" t="e">
        <f aca="false">R533</f>
        <v>#REF!</v>
      </c>
      <c r="S532" s="36" t="e">
        <f aca="false">S533</f>
        <v>#REF!</v>
      </c>
      <c r="T532" s="36" t="e">
        <f aca="false">T533</f>
        <v>#REF!</v>
      </c>
      <c r="U532" s="36" t="e">
        <f aca="false">U533</f>
        <v>#REF!</v>
      </c>
      <c r="V532" s="36" t="n">
        <f aca="false">V533</f>
        <v>2731860.54</v>
      </c>
      <c r="W532" s="36" t="n">
        <f aca="false">W533</f>
        <v>2731860.54</v>
      </c>
    </row>
    <row r="533" customFormat="false" ht="21.75" hidden="false" customHeight="true" outlineLevel="0" collapsed="false">
      <c r="A533" s="75" t="s">
        <v>19</v>
      </c>
      <c r="B533" s="18"/>
      <c r="C533" s="11" t="n">
        <v>825</v>
      </c>
      <c r="D533" s="53" t="s">
        <v>20</v>
      </c>
      <c r="E533" s="53" t="s">
        <v>16</v>
      </c>
      <c r="F533" s="68" t="s">
        <v>17</v>
      </c>
      <c r="G533" s="73" t="s">
        <v>18</v>
      </c>
      <c r="H533" s="67"/>
      <c r="I533" s="67"/>
      <c r="J533" s="67"/>
      <c r="K533" s="67"/>
      <c r="L533" s="67"/>
      <c r="M533" s="67"/>
      <c r="N533" s="67"/>
      <c r="O533" s="36" t="n">
        <f aca="false">O534+O545</f>
        <v>3497406</v>
      </c>
      <c r="P533" s="36" t="e">
        <f aca="false">P534+P545</f>
        <v>#REF!</v>
      </c>
      <c r="Q533" s="36" t="e">
        <f aca="false">Q534+Q545</f>
        <v>#REF!</v>
      </c>
      <c r="R533" s="36" t="e">
        <f aca="false">R534+R545</f>
        <v>#REF!</v>
      </c>
      <c r="S533" s="36" t="e">
        <f aca="false">S534+S545</f>
        <v>#REF!</v>
      </c>
      <c r="T533" s="36" t="e">
        <f aca="false">T534+T545</f>
        <v>#REF!</v>
      </c>
      <c r="U533" s="36" t="e">
        <f aca="false">U534+U545</f>
        <v>#REF!</v>
      </c>
      <c r="V533" s="36" t="n">
        <f aca="false">V534+V545</f>
        <v>2731860.54</v>
      </c>
      <c r="W533" s="36" t="n">
        <f aca="false">W534+W545</f>
        <v>2731860.54</v>
      </c>
    </row>
    <row r="534" customFormat="false" ht="78.75" hidden="false" customHeight="false" outlineLevel="1" collapsed="false">
      <c r="A534" s="17" t="s">
        <v>525</v>
      </c>
      <c r="B534" s="18" t="s">
        <v>18</v>
      </c>
      <c r="C534" s="12" t="n">
        <v>825</v>
      </c>
      <c r="D534" s="18" t="s">
        <v>20</v>
      </c>
      <c r="E534" s="18" t="s">
        <v>145</v>
      </c>
      <c r="F534" s="18" t="s">
        <v>17</v>
      </c>
      <c r="G534" s="18" t="s">
        <v>18</v>
      </c>
      <c r="H534" s="18" t="s">
        <v>18</v>
      </c>
      <c r="I534" s="18"/>
      <c r="J534" s="18"/>
      <c r="K534" s="18"/>
      <c r="L534" s="18"/>
      <c r="M534" s="18"/>
      <c r="N534" s="18"/>
      <c r="O534" s="19" t="n">
        <f aca="false">O535</f>
        <v>3452406</v>
      </c>
      <c r="P534" s="19" t="e">
        <f aca="false">P535</f>
        <v>#REF!</v>
      </c>
      <c r="Q534" s="19" t="e">
        <f aca="false">Q535</f>
        <v>#REF!</v>
      </c>
      <c r="R534" s="19" t="e">
        <f aca="false">R535</f>
        <v>#REF!</v>
      </c>
      <c r="S534" s="19" t="e">
        <f aca="false">S535</f>
        <v>#REF!</v>
      </c>
      <c r="T534" s="19" t="e">
        <f aca="false">T535</f>
        <v>#REF!</v>
      </c>
      <c r="U534" s="19" t="e">
        <f aca="false">U535</f>
        <v>#REF!</v>
      </c>
      <c r="V534" s="19" t="n">
        <f aca="false">V535</f>
        <v>2691860.54</v>
      </c>
      <c r="W534" s="19" t="n">
        <f aca="false">W535</f>
        <v>2691860.54</v>
      </c>
    </row>
    <row r="535" customFormat="false" ht="50.25" hidden="false" customHeight="true" outlineLevel="2" collapsed="false">
      <c r="A535" s="17" t="s">
        <v>23</v>
      </c>
      <c r="B535" s="18" t="s">
        <v>18</v>
      </c>
      <c r="C535" s="12" t="n">
        <v>825</v>
      </c>
      <c r="D535" s="18" t="s">
        <v>20</v>
      </c>
      <c r="E535" s="18" t="s">
        <v>145</v>
      </c>
      <c r="F535" s="18" t="s">
        <v>24</v>
      </c>
      <c r="G535" s="18" t="s">
        <v>18</v>
      </c>
      <c r="H535" s="18" t="s">
        <v>18</v>
      </c>
      <c r="I535" s="18"/>
      <c r="J535" s="18"/>
      <c r="K535" s="18"/>
      <c r="L535" s="18"/>
      <c r="M535" s="18"/>
      <c r="N535" s="18"/>
      <c r="O535" s="19" t="n">
        <f aca="false">O536+O542</f>
        <v>3452406</v>
      </c>
      <c r="P535" s="19" t="e">
        <f aca="false">P536+P542</f>
        <v>#REF!</v>
      </c>
      <c r="Q535" s="19" t="e">
        <f aca="false">Q536+Q542</f>
        <v>#REF!</v>
      </c>
      <c r="R535" s="19" t="e">
        <f aca="false">R536+R542</f>
        <v>#REF!</v>
      </c>
      <c r="S535" s="19" t="e">
        <f aca="false">S536+S542</f>
        <v>#REF!</v>
      </c>
      <c r="T535" s="19" t="e">
        <f aca="false">T536+T542</f>
        <v>#REF!</v>
      </c>
      <c r="U535" s="19" t="e">
        <f aca="false">U536+U542</f>
        <v>#REF!</v>
      </c>
      <c r="V535" s="19" t="n">
        <f aca="false">V536+V542</f>
        <v>2691860.54</v>
      </c>
      <c r="W535" s="19" t="n">
        <f aca="false">W536+W542</f>
        <v>2691860.54</v>
      </c>
      <c r="X535" s="20"/>
    </row>
    <row r="536" customFormat="false" ht="63" hidden="false" customHeight="false" outlineLevel="3" collapsed="false">
      <c r="A536" s="17" t="s">
        <v>34</v>
      </c>
      <c r="B536" s="18" t="s">
        <v>18</v>
      </c>
      <c r="C536" s="12" t="n">
        <v>825</v>
      </c>
      <c r="D536" s="18" t="s">
        <v>20</v>
      </c>
      <c r="E536" s="18" t="s">
        <v>145</v>
      </c>
      <c r="F536" s="18" t="n">
        <v>9999902040</v>
      </c>
      <c r="G536" s="18" t="s">
        <v>18</v>
      </c>
      <c r="H536" s="18" t="s">
        <v>18</v>
      </c>
      <c r="I536" s="18"/>
      <c r="J536" s="18"/>
      <c r="K536" s="18"/>
      <c r="L536" s="18"/>
      <c r="M536" s="18"/>
      <c r="N536" s="18"/>
      <c r="O536" s="19" t="n">
        <f aca="false">O537+O538+O539+O540+O541</f>
        <v>2377639</v>
      </c>
      <c r="P536" s="19" t="e">
        <f aca="false">P537+P538+P539+P540+#REF!+P541</f>
        <v>#REF!</v>
      </c>
      <c r="Q536" s="19" t="e">
        <f aca="false">Q537+Q538+Q539+Q540+#REF!+Q541</f>
        <v>#REF!</v>
      </c>
      <c r="R536" s="19" t="e">
        <f aca="false">R537+R538+R539+R540+#REF!+R541</f>
        <v>#REF!</v>
      </c>
      <c r="S536" s="19" t="e">
        <f aca="false">S537+S538+S539+S540+#REF!+S541</f>
        <v>#REF!</v>
      </c>
      <c r="T536" s="19" t="e">
        <f aca="false">T537+T538+T539+T540+#REF!+T541</f>
        <v>#REF!</v>
      </c>
      <c r="U536" s="19" t="e">
        <f aca="false">U537+U538+U539+U540+#REF!+U541</f>
        <v>#REF!</v>
      </c>
      <c r="V536" s="19" t="n">
        <f aca="false">V537+V538+V539+V540+V541</f>
        <v>1859990.88</v>
      </c>
      <c r="W536" s="19" t="n">
        <f aca="false">W537+W538+W539+W540+W541</f>
        <v>1859990.88</v>
      </c>
    </row>
    <row r="537" customFormat="false" ht="31.5" hidden="false" customHeight="false" outlineLevel="4" collapsed="false">
      <c r="A537" s="17" t="s">
        <v>26</v>
      </c>
      <c r="B537" s="18" t="s">
        <v>18</v>
      </c>
      <c r="C537" s="12" t="n">
        <v>825</v>
      </c>
      <c r="D537" s="18" t="s">
        <v>20</v>
      </c>
      <c r="E537" s="18" t="s">
        <v>145</v>
      </c>
      <c r="F537" s="18" t="n">
        <v>9999902040</v>
      </c>
      <c r="G537" s="18" t="s">
        <v>27</v>
      </c>
      <c r="H537" s="18" t="s">
        <v>18</v>
      </c>
      <c r="I537" s="18"/>
      <c r="J537" s="18"/>
      <c r="K537" s="18"/>
      <c r="L537" s="18"/>
      <c r="M537" s="18"/>
      <c r="N537" s="18"/>
      <c r="O537" s="19" t="n">
        <v>1650222</v>
      </c>
      <c r="P537" s="21"/>
      <c r="Q537" s="21"/>
      <c r="R537" s="21"/>
      <c r="S537" s="21"/>
      <c r="T537" s="21"/>
      <c r="U537" s="21"/>
      <c r="V537" s="19" t="n">
        <v>1277271.82</v>
      </c>
      <c r="W537" s="19" t="n">
        <v>1277271.82</v>
      </c>
      <c r="X537" s="20"/>
    </row>
    <row r="538" customFormat="false" ht="25.5" hidden="false" customHeight="true" outlineLevel="0" collapsed="false">
      <c r="A538" s="17" t="s">
        <v>36</v>
      </c>
      <c r="B538" s="18" t="s">
        <v>18</v>
      </c>
      <c r="C538" s="12" t="n">
        <v>825</v>
      </c>
      <c r="D538" s="18" t="s">
        <v>20</v>
      </c>
      <c r="E538" s="18" t="s">
        <v>145</v>
      </c>
      <c r="F538" s="18" t="n">
        <v>9999902040</v>
      </c>
      <c r="G538" s="18" t="s">
        <v>37</v>
      </c>
      <c r="H538" s="18" t="s">
        <v>18</v>
      </c>
      <c r="I538" s="18"/>
      <c r="J538" s="18"/>
      <c r="K538" s="18"/>
      <c r="L538" s="18"/>
      <c r="M538" s="18"/>
      <c r="N538" s="18"/>
      <c r="O538" s="19" t="n">
        <v>13950</v>
      </c>
      <c r="P538" s="21"/>
      <c r="Q538" s="21"/>
      <c r="R538" s="21"/>
      <c r="S538" s="21"/>
      <c r="T538" s="21"/>
      <c r="U538" s="21"/>
      <c r="V538" s="19" t="n">
        <v>11997</v>
      </c>
      <c r="W538" s="19" t="n">
        <v>11997</v>
      </c>
    </row>
    <row r="539" customFormat="false" ht="18.75" hidden="false" customHeight="true" outlineLevel="0" collapsed="false">
      <c r="A539" s="17" t="s">
        <v>28</v>
      </c>
      <c r="B539" s="18" t="s">
        <v>18</v>
      </c>
      <c r="C539" s="12" t="n">
        <v>825</v>
      </c>
      <c r="D539" s="18" t="s">
        <v>20</v>
      </c>
      <c r="E539" s="18" t="s">
        <v>145</v>
      </c>
      <c r="F539" s="18" t="n">
        <v>9999902040</v>
      </c>
      <c r="G539" s="18" t="s">
        <v>29</v>
      </c>
      <c r="H539" s="18" t="s">
        <v>18</v>
      </c>
      <c r="I539" s="18"/>
      <c r="J539" s="18"/>
      <c r="K539" s="18"/>
      <c r="L539" s="18"/>
      <c r="M539" s="18"/>
      <c r="N539" s="18"/>
      <c r="O539" s="19" t="n">
        <v>498367</v>
      </c>
      <c r="P539" s="21"/>
      <c r="Q539" s="21"/>
      <c r="R539" s="21"/>
      <c r="S539" s="21"/>
      <c r="T539" s="21"/>
      <c r="U539" s="21"/>
      <c r="V539" s="19" t="n">
        <v>385736.06</v>
      </c>
      <c r="W539" s="19" t="n">
        <v>385736.06</v>
      </c>
    </row>
    <row r="540" customFormat="false" ht="15.75" hidden="false" customHeight="false" outlineLevel="0" collapsed="false">
      <c r="A540" s="17" t="s">
        <v>38</v>
      </c>
      <c r="B540" s="18" t="s">
        <v>18</v>
      </c>
      <c r="C540" s="12" t="n">
        <v>825</v>
      </c>
      <c r="D540" s="18" t="s">
        <v>20</v>
      </c>
      <c r="E540" s="18" t="s">
        <v>145</v>
      </c>
      <c r="F540" s="18" t="n">
        <v>9999902040</v>
      </c>
      <c r="G540" s="18" t="s">
        <v>39</v>
      </c>
      <c r="H540" s="18" t="s">
        <v>18</v>
      </c>
      <c r="I540" s="18"/>
      <c r="J540" s="18"/>
      <c r="K540" s="18"/>
      <c r="L540" s="18"/>
      <c r="M540" s="18"/>
      <c r="N540" s="18"/>
      <c r="O540" s="19" t="n">
        <v>212400</v>
      </c>
      <c r="P540" s="21"/>
      <c r="Q540" s="21"/>
      <c r="R540" s="21"/>
      <c r="S540" s="21"/>
      <c r="T540" s="21"/>
      <c r="U540" s="21"/>
      <c r="V540" s="19" t="n">
        <v>182664</v>
      </c>
      <c r="W540" s="19" t="n">
        <v>182664</v>
      </c>
    </row>
    <row r="541" customFormat="false" ht="15.75" hidden="false" customHeight="false" outlineLevel="0" collapsed="false">
      <c r="A541" s="17" t="s">
        <v>42</v>
      </c>
      <c r="B541" s="18"/>
      <c r="C541" s="12" t="n">
        <v>825</v>
      </c>
      <c r="D541" s="18" t="s">
        <v>20</v>
      </c>
      <c r="E541" s="18" t="s">
        <v>145</v>
      </c>
      <c r="F541" s="18" t="n">
        <v>9999902040</v>
      </c>
      <c r="G541" s="18" t="n">
        <v>852</v>
      </c>
      <c r="H541" s="18"/>
      <c r="I541" s="18"/>
      <c r="J541" s="18"/>
      <c r="K541" s="18"/>
      <c r="L541" s="18"/>
      <c r="M541" s="18"/>
      <c r="N541" s="18"/>
      <c r="O541" s="19" t="n">
        <v>2700</v>
      </c>
      <c r="P541" s="21"/>
      <c r="Q541" s="21"/>
      <c r="R541" s="21"/>
      <c r="S541" s="21"/>
      <c r="T541" s="21"/>
      <c r="U541" s="21"/>
      <c r="V541" s="19" t="n">
        <v>2322</v>
      </c>
      <c r="W541" s="19" t="n">
        <v>2322</v>
      </c>
      <c r="X541" s="20"/>
    </row>
    <row r="542" customFormat="false" ht="15.75" hidden="false" customHeight="false" outlineLevel="0" collapsed="false">
      <c r="A542" s="17" t="s">
        <v>526</v>
      </c>
      <c r="B542" s="18"/>
      <c r="C542" s="12" t="n">
        <v>825</v>
      </c>
      <c r="D542" s="18" t="s">
        <v>20</v>
      </c>
      <c r="E542" s="18" t="s">
        <v>145</v>
      </c>
      <c r="F542" s="18" t="n">
        <v>9999902120</v>
      </c>
      <c r="G542" s="18" t="s">
        <v>18</v>
      </c>
      <c r="H542" s="18"/>
      <c r="I542" s="18"/>
      <c r="J542" s="18"/>
      <c r="K542" s="18"/>
      <c r="L542" s="18"/>
      <c r="M542" s="18"/>
      <c r="N542" s="18"/>
      <c r="O542" s="19" t="n">
        <f aca="false">O543 +O544</f>
        <v>1074767</v>
      </c>
      <c r="P542" s="19" t="e">
        <f aca="false">P543 +#REF!+P544</f>
        <v>#REF!</v>
      </c>
      <c r="Q542" s="19" t="e">
        <f aca="false">Q543 +#REF!+Q544</f>
        <v>#REF!</v>
      </c>
      <c r="R542" s="19" t="e">
        <f aca="false">R543 +#REF!+R544</f>
        <v>#REF!</v>
      </c>
      <c r="S542" s="19" t="e">
        <f aca="false">S543 +#REF!+S544</f>
        <v>#REF!</v>
      </c>
      <c r="T542" s="19" t="e">
        <f aca="false">T543 +#REF!+T544</f>
        <v>#REF!</v>
      </c>
      <c r="U542" s="19" t="e">
        <f aca="false">U543 +#REF!+U544</f>
        <v>#REF!</v>
      </c>
      <c r="V542" s="19" t="n">
        <f aca="false">V543 +V544</f>
        <v>831869.66</v>
      </c>
      <c r="W542" s="19" t="n">
        <f aca="false">W543 +W544</f>
        <v>831869.66</v>
      </c>
      <c r="X542" s="20"/>
    </row>
    <row r="543" customFormat="false" ht="31.5" hidden="false" customHeight="false" outlineLevel="0" collapsed="false">
      <c r="A543" s="17" t="s">
        <v>26</v>
      </c>
      <c r="B543" s="18"/>
      <c r="C543" s="12" t="n">
        <v>825</v>
      </c>
      <c r="D543" s="18" t="s">
        <v>20</v>
      </c>
      <c r="E543" s="18" t="s">
        <v>145</v>
      </c>
      <c r="F543" s="18" t="n">
        <v>9999902120</v>
      </c>
      <c r="G543" s="18" t="n">
        <v>121</v>
      </c>
      <c r="H543" s="18"/>
      <c r="I543" s="18"/>
      <c r="J543" s="18"/>
      <c r="K543" s="18"/>
      <c r="L543" s="18"/>
      <c r="M543" s="18"/>
      <c r="N543" s="18"/>
      <c r="O543" s="19" t="n">
        <v>825474</v>
      </c>
      <c r="P543" s="21"/>
      <c r="Q543" s="21"/>
      <c r="R543" s="21"/>
      <c r="S543" s="21"/>
      <c r="T543" s="21"/>
      <c r="U543" s="21"/>
      <c r="V543" s="19" t="n">
        <v>638916.88</v>
      </c>
      <c r="W543" s="19" t="n">
        <v>638916.88</v>
      </c>
    </row>
    <row r="544" customFormat="false" ht="63" hidden="false" customHeight="false" outlineLevel="0" collapsed="false">
      <c r="A544" s="17" t="s">
        <v>28</v>
      </c>
      <c r="B544" s="18"/>
      <c r="C544" s="12" t="n">
        <v>825</v>
      </c>
      <c r="D544" s="18" t="s">
        <v>20</v>
      </c>
      <c r="E544" s="18" t="s">
        <v>145</v>
      </c>
      <c r="F544" s="18" t="n">
        <v>9999902120</v>
      </c>
      <c r="G544" s="18" t="n">
        <v>129</v>
      </c>
      <c r="H544" s="18"/>
      <c r="I544" s="18"/>
      <c r="J544" s="18"/>
      <c r="K544" s="18"/>
      <c r="L544" s="18"/>
      <c r="M544" s="18"/>
      <c r="N544" s="18"/>
      <c r="O544" s="19" t="n">
        <v>249293</v>
      </c>
      <c r="P544" s="21"/>
      <c r="Q544" s="21"/>
      <c r="R544" s="21"/>
      <c r="S544" s="21"/>
      <c r="T544" s="21"/>
      <c r="U544" s="21"/>
      <c r="V544" s="19" t="n">
        <v>192952.78</v>
      </c>
      <c r="W544" s="19" t="n">
        <v>192952.78</v>
      </c>
    </row>
    <row r="545" customFormat="false" ht="31.5" hidden="false" customHeight="false" outlineLevel="0" collapsed="false">
      <c r="A545" s="17" t="s">
        <v>66</v>
      </c>
      <c r="B545" s="18"/>
      <c r="C545" s="18" t="n">
        <v>825</v>
      </c>
      <c r="D545" s="18" t="s">
        <v>20</v>
      </c>
      <c r="E545" s="18" t="s">
        <v>59</v>
      </c>
      <c r="F545" s="22" t="s">
        <v>67</v>
      </c>
      <c r="G545" s="18" t="s">
        <v>18</v>
      </c>
      <c r="H545" s="18"/>
      <c r="I545" s="18"/>
      <c r="J545" s="18"/>
      <c r="K545" s="18"/>
      <c r="L545" s="18"/>
      <c r="M545" s="18"/>
      <c r="N545" s="18"/>
      <c r="O545" s="19" t="n">
        <f aca="false">O546</f>
        <v>45000</v>
      </c>
      <c r="P545" s="19" t="n">
        <f aca="false">P546</f>
        <v>0</v>
      </c>
      <c r="Q545" s="19" t="n">
        <f aca="false">Q546</f>
        <v>0</v>
      </c>
      <c r="R545" s="19" t="n">
        <f aca="false">R546</f>
        <v>0</v>
      </c>
      <c r="S545" s="19" t="n">
        <f aca="false">S546</f>
        <v>0</v>
      </c>
      <c r="T545" s="19" t="n">
        <f aca="false">T546</f>
        <v>0</v>
      </c>
      <c r="U545" s="19" t="n">
        <f aca="false">U546</f>
        <v>0</v>
      </c>
      <c r="V545" s="19" t="n">
        <f aca="false">V546</f>
        <v>40000</v>
      </c>
      <c r="W545" s="19" t="n">
        <f aca="false">W546</f>
        <v>40000</v>
      </c>
    </row>
    <row r="546" customFormat="false" ht="47.25" hidden="false" customHeight="false" outlineLevel="0" collapsed="false">
      <c r="A546" s="17" t="s">
        <v>68</v>
      </c>
      <c r="B546" s="18"/>
      <c r="C546" s="18" t="n">
        <v>825</v>
      </c>
      <c r="D546" s="18" t="s">
        <v>20</v>
      </c>
      <c r="E546" s="18" t="s">
        <v>59</v>
      </c>
      <c r="F546" s="22" t="s">
        <v>69</v>
      </c>
      <c r="G546" s="22" t="s">
        <v>18</v>
      </c>
      <c r="H546" s="18"/>
      <c r="I546" s="18"/>
      <c r="J546" s="18"/>
      <c r="K546" s="18"/>
      <c r="L546" s="18"/>
      <c r="M546" s="18"/>
      <c r="N546" s="18"/>
      <c r="O546" s="19" t="n">
        <f aca="false">O547</f>
        <v>45000</v>
      </c>
      <c r="P546" s="19" t="n">
        <f aca="false">P547</f>
        <v>0</v>
      </c>
      <c r="Q546" s="19" t="n">
        <f aca="false">Q547</f>
        <v>0</v>
      </c>
      <c r="R546" s="19" t="n">
        <f aca="false">R547</f>
        <v>0</v>
      </c>
      <c r="S546" s="19" t="n">
        <f aca="false">S547</f>
        <v>0</v>
      </c>
      <c r="T546" s="19" t="n">
        <f aca="false">T547</f>
        <v>0</v>
      </c>
      <c r="U546" s="19" t="n">
        <f aca="false">U547</f>
        <v>0</v>
      </c>
      <c r="V546" s="19" t="n">
        <f aca="false">V547</f>
        <v>40000</v>
      </c>
      <c r="W546" s="19" t="n">
        <f aca="false">W547</f>
        <v>40000</v>
      </c>
    </row>
    <row r="547" customFormat="false" ht="15.75" hidden="false" customHeight="false" outlineLevel="0" collapsed="false">
      <c r="A547" s="17" t="s">
        <v>38</v>
      </c>
      <c r="B547" s="18"/>
      <c r="C547" s="18" t="n">
        <v>825</v>
      </c>
      <c r="D547" s="18" t="s">
        <v>20</v>
      </c>
      <c r="E547" s="18" t="s">
        <v>59</v>
      </c>
      <c r="F547" s="22" t="s">
        <v>69</v>
      </c>
      <c r="G547" s="18" t="s">
        <v>39</v>
      </c>
      <c r="H547" s="18"/>
      <c r="I547" s="18"/>
      <c r="J547" s="18"/>
      <c r="K547" s="18"/>
      <c r="L547" s="18"/>
      <c r="M547" s="18"/>
      <c r="N547" s="18"/>
      <c r="O547" s="19" t="n">
        <v>45000</v>
      </c>
      <c r="P547" s="21"/>
      <c r="Q547" s="21"/>
      <c r="R547" s="21"/>
      <c r="S547" s="21"/>
      <c r="T547" s="21"/>
      <c r="U547" s="21"/>
      <c r="V547" s="19" t="n">
        <v>40000</v>
      </c>
      <c r="W547" s="19" t="n">
        <v>40000</v>
      </c>
    </row>
    <row r="548" customFormat="false" ht="66" hidden="false" customHeight="true" outlineLevel="0" collapsed="false">
      <c r="A548" s="76" t="s">
        <v>527</v>
      </c>
      <c r="B548" s="18"/>
      <c r="C548" s="12" t="n">
        <v>826</v>
      </c>
      <c r="D548" s="73" t="s">
        <v>16</v>
      </c>
      <c r="E548" s="73" t="s">
        <v>16</v>
      </c>
      <c r="F548" s="68" t="s">
        <v>17</v>
      </c>
      <c r="G548" s="73" t="s">
        <v>18</v>
      </c>
      <c r="H548" s="18"/>
      <c r="I548" s="18"/>
      <c r="J548" s="18"/>
      <c r="K548" s="18"/>
      <c r="L548" s="18"/>
      <c r="M548" s="18"/>
      <c r="N548" s="18"/>
      <c r="O548" s="36" t="n">
        <f aca="false">O549</f>
        <v>2645000</v>
      </c>
      <c r="P548" s="36" t="n">
        <f aca="false">P549</f>
        <v>0</v>
      </c>
      <c r="Q548" s="36" t="n">
        <f aca="false">Q549</f>
        <v>0</v>
      </c>
      <c r="R548" s="36" t="n">
        <f aca="false">R549</f>
        <v>0</v>
      </c>
      <c r="S548" s="36" t="n">
        <f aca="false">S549</f>
        <v>0</v>
      </c>
      <c r="T548" s="36" t="n">
        <f aca="false">T549</f>
        <v>0</v>
      </c>
      <c r="U548" s="36" t="n">
        <f aca="false">U549</f>
        <v>0</v>
      </c>
      <c r="V548" s="36" t="n">
        <f aca="false">V549</f>
        <v>2058840</v>
      </c>
      <c r="W548" s="36" t="n">
        <f aca="false">W549</f>
        <v>2058840</v>
      </c>
    </row>
    <row r="549" customFormat="false" ht="31.5" hidden="false" customHeight="false" outlineLevel="0" collapsed="false">
      <c r="A549" s="75" t="s">
        <v>19</v>
      </c>
      <c r="B549" s="18"/>
      <c r="C549" s="11" t="n">
        <v>826</v>
      </c>
      <c r="D549" s="53" t="s">
        <v>20</v>
      </c>
      <c r="E549" s="53" t="s">
        <v>16</v>
      </c>
      <c r="F549" s="68" t="s">
        <v>17</v>
      </c>
      <c r="G549" s="73" t="s">
        <v>18</v>
      </c>
      <c r="H549" s="67"/>
      <c r="I549" s="67"/>
      <c r="J549" s="67"/>
      <c r="K549" s="67"/>
      <c r="L549" s="67"/>
      <c r="M549" s="67"/>
      <c r="N549" s="67"/>
      <c r="O549" s="36" t="n">
        <f aca="false">O550</f>
        <v>2645000</v>
      </c>
      <c r="P549" s="36" t="n">
        <f aca="false">P550</f>
        <v>0</v>
      </c>
      <c r="Q549" s="36" t="n">
        <f aca="false">Q550</f>
        <v>0</v>
      </c>
      <c r="R549" s="36" t="n">
        <f aca="false">R550</f>
        <v>0</v>
      </c>
      <c r="S549" s="36" t="n">
        <f aca="false">S550</f>
        <v>0</v>
      </c>
      <c r="T549" s="36" t="n">
        <f aca="false">T550</f>
        <v>0</v>
      </c>
      <c r="U549" s="36" t="n">
        <f aca="false">U550</f>
        <v>0</v>
      </c>
      <c r="V549" s="36" t="n">
        <f aca="false">V550</f>
        <v>2058840</v>
      </c>
      <c r="W549" s="36" t="n">
        <f aca="false">W550</f>
        <v>2058840</v>
      </c>
    </row>
    <row r="550" customFormat="false" ht="63" hidden="false" customHeight="false" outlineLevel="0" collapsed="false">
      <c r="A550" s="17" t="s">
        <v>515</v>
      </c>
      <c r="B550" s="18" t="s">
        <v>18</v>
      </c>
      <c r="C550" s="12" t="n">
        <v>826</v>
      </c>
      <c r="D550" s="18" t="s">
        <v>20</v>
      </c>
      <c r="E550" s="22" t="s">
        <v>516</v>
      </c>
      <c r="F550" s="18" t="s">
        <v>17</v>
      </c>
      <c r="G550" s="18" t="s">
        <v>18</v>
      </c>
      <c r="H550" s="18"/>
      <c r="I550" s="18"/>
      <c r="J550" s="18"/>
      <c r="K550" s="18"/>
      <c r="L550" s="18"/>
      <c r="M550" s="18"/>
      <c r="N550" s="18"/>
      <c r="O550" s="19" t="n">
        <f aca="false">O551</f>
        <v>2645000</v>
      </c>
      <c r="P550" s="19" t="n">
        <f aca="false">P551</f>
        <v>0</v>
      </c>
      <c r="Q550" s="19" t="n">
        <f aca="false">Q551</f>
        <v>0</v>
      </c>
      <c r="R550" s="19" t="n">
        <f aca="false">R551</f>
        <v>0</v>
      </c>
      <c r="S550" s="19" t="n">
        <f aca="false">S551</f>
        <v>0</v>
      </c>
      <c r="T550" s="19" t="n">
        <f aca="false">T551</f>
        <v>0</v>
      </c>
      <c r="U550" s="19" t="n">
        <f aca="false">U551</f>
        <v>0</v>
      </c>
      <c r="V550" s="19" t="n">
        <f aca="false">V551</f>
        <v>2058840</v>
      </c>
      <c r="W550" s="19" t="n">
        <f aca="false">W551</f>
        <v>2058840</v>
      </c>
    </row>
    <row r="551" customFormat="false" ht="31.5" hidden="false" customHeight="false" outlineLevel="0" collapsed="false">
      <c r="A551" s="17" t="s">
        <v>23</v>
      </c>
      <c r="B551" s="18" t="s">
        <v>18</v>
      </c>
      <c r="C551" s="12" t="n">
        <v>826</v>
      </c>
      <c r="D551" s="18" t="s">
        <v>20</v>
      </c>
      <c r="E551" s="22" t="s">
        <v>516</v>
      </c>
      <c r="F551" s="18" t="s">
        <v>24</v>
      </c>
      <c r="G551" s="18" t="s">
        <v>18</v>
      </c>
      <c r="H551" s="18"/>
      <c r="I551" s="18"/>
      <c r="J551" s="18"/>
      <c r="K551" s="18"/>
      <c r="L551" s="18"/>
      <c r="M551" s="18"/>
      <c r="N551" s="18"/>
      <c r="O551" s="19" t="n">
        <f aca="false">O552+O555</f>
        <v>2645000</v>
      </c>
      <c r="P551" s="19" t="n">
        <f aca="false">P552+P555</f>
        <v>0</v>
      </c>
      <c r="Q551" s="19" t="n">
        <f aca="false">Q552+Q555</f>
        <v>0</v>
      </c>
      <c r="R551" s="19" t="n">
        <f aca="false">R552+R555</f>
        <v>0</v>
      </c>
      <c r="S551" s="19" t="n">
        <f aca="false">S552+S555</f>
        <v>0</v>
      </c>
      <c r="T551" s="19" t="n">
        <f aca="false">T552+T555</f>
        <v>0</v>
      </c>
      <c r="U551" s="19" t="n">
        <f aca="false">U552+U555</f>
        <v>0</v>
      </c>
      <c r="V551" s="19" t="n">
        <f aca="false">V552+V555</f>
        <v>2058840</v>
      </c>
      <c r="W551" s="19" t="n">
        <f aca="false">W552+W555</f>
        <v>2058840</v>
      </c>
      <c r="X551" s="20"/>
    </row>
    <row r="552" customFormat="false" ht="47.25" hidden="false" customHeight="false" outlineLevel="0" collapsed="false">
      <c r="A552" s="17" t="s">
        <v>528</v>
      </c>
      <c r="B552" s="18" t="s">
        <v>18</v>
      </c>
      <c r="C552" s="12" t="n">
        <v>826</v>
      </c>
      <c r="D552" s="18" t="s">
        <v>20</v>
      </c>
      <c r="E552" s="18" t="s">
        <v>516</v>
      </c>
      <c r="F552" s="18" t="n">
        <v>9999902130</v>
      </c>
      <c r="G552" s="18" t="s">
        <v>18</v>
      </c>
      <c r="H552" s="18" t="s">
        <v>18</v>
      </c>
      <c r="I552" s="18"/>
      <c r="J552" s="18"/>
      <c r="K552" s="18"/>
      <c r="L552" s="18"/>
      <c r="M552" s="18"/>
      <c r="N552" s="18"/>
      <c r="O552" s="19" t="n">
        <f aca="false">O553+O554</f>
        <v>1859000</v>
      </c>
      <c r="P552" s="19" t="n">
        <f aca="false">P553+P554</f>
        <v>0</v>
      </c>
      <c r="Q552" s="19" t="n">
        <f aca="false">Q553+Q554</f>
        <v>0</v>
      </c>
      <c r="R552" s="19" t="n">
        <f aca="false">R553+R554</f>
        <v>0</v>
      </c>
      <c r="S552" s="19" t="n">
        <f aca="false">S553+S554</f>
        <v>0</v>
      </c>
      <c r="T552" s="19" t="n">
        <f aca="false">T553+T554</f>
        <v>0</v>
      </c>
      <c r="U552" s="19" t="n">
        <f aca="false">U553+U554</f>
        <v>0</v>
      </c>
      <c r="V552" s="19" t="n">
        <f aca="false">V553+V554</f>
        <v>1438866</v>
      </c>
      <c r="W552" s="19" t="n">
        <f aca="false">W553+W554</f>
        <v>1438866</v>
      </c>
      <c r="X552" s="20"/>
    </row>
    <row r="553" customFormat="false" ht="31.5" hidden="false" customHeight="false" outlineLevel="0" collapsed="false">
      <c r="A553" s="17" t="s">
        <v>26</v>
      </c>
      <c r="B553" s="18" t="s">
        <v>18</v>
      </c>
      <c r="C553" s="12" t="n">
        <v>826</v>
      </c>
      <c r="D553" s="18" t="s">
        <v>20</v>
      </c>
      <c r="E553" s="18" t="s">
        <v>516</v>
      </c>
      <c r="F553" s="18" t="n">
        <v>9999902130</v>
      </c>
      <c r="G553" s="18" t="s">
        <v>27</v>
      </c>
      <c r="H553" s="18" t="s">
        <v>18</v>
      </c>
      <c r="I553" s="18"/>
      <c r="J553" s="18"/>
      <c r="K553" s="18"/>
      <c r="L553" s="18"/>
      <c r="M553" s="18"/>
      <c r="N553" s="18"/>
      <c r="O553" s="19" t="n">
        <v>1428100</v>
      </c>
      <c r="P553" s="21"/>
      <c r="Q553" s="21"/>
      <c r="R553" s="21"/>
      <c r="S553" s="21"/>
      <c r="T553" s="21"/>
      <c r="U553" s="21"/>
      <c r="V553" s="19" t="n">
        <v>1105349.4</v>
      </c>
      <c r="W553" s="19" t="n">
        <v>1105349.4</v>
      </c>
    </row>
    <row r="554" customFormat="false" ht="63" hidden="false" customHeight="false" outlineLevel="0" collapsed="false">
      <c r="A554" s="17" t="s">
        <v>28</v>
      </c>
      <c r="B554" s="18" t="s">
        <v>18</v>
      </c>
      <c r="C554" s="12" t="n">
        <v>826</v>
      </c>
      <c r="D554" s="18" t="s">
        <v>20</v>
      </c>
      <c r="E554" s="18" t="s">
        <v>516</v>
      </c>
      <c r="F554" s="18" t="n">
        <v>9999902130</v>
      </c>
      <c r="G554" s="18" t="s">
        <v>29</v>
      </c>
      <c r="H554" s="18" t="s">
        <v>18</v>
      </c>
      <c r="I554" s="18"/>
      <c r="J554" s="18"/>
      <c r="K554" s="18"/>
      <c r="L554" s="18"/>
      <c r="M554" s="18"/>
      <c r="N554" s="18"/>
      <c r="O554" s="19" t="n">
        <v>430900</v>
      </c>
      <c r="P554" s="21"/>
      <c r="Q554" s="21"/>
      <c r="R554" s="21"/>
      <c r="S554" s="21"/>
      <c r="T554" s="21"/>
      <c r="U554" s="21"/>
      <c r="V554" s="19" t="n">
        <v>333516.6</v>
      </c>
      <c r="W554" s="19" t="n">
        <v>333516.6</v>
      </c>
    </row>
    <row r="555" customFormat="false" ht="63" hidden="false" customHeight="false" outlineLevel="0" collapsed="false">
      <c r="A555" s="17" t="s">
        <v>34</v>
      </c>
      <c r="B555" s="18" t="s">
        <v>18</v>
      </c>
      <c r="C555" s="12" t="n">
        <v>826</v>
      </c>
      <c r="D555" s="18" t="s">
        <v>20</v>
      </c>
      <c r="E555" s="18" t="s">
        <v>516</v>
      </c>
      <c r="F555" s="18" t="n">
        <v>9999902040</v>
      </c>
      <c r="G555" s="18" t="s">
        <v>18</v>
      </c>
      <c r="H555" s="18"/>
      <c r="I555" s="18"/>
      <c r="J555" s="18"/>
      <c r="K555" s="18"/>
      <c r="L555" s="18"/>
      <c r="M555" s="18"/>
      <c r="N555" s="18"/>
      <c r="O555" s="19" t="n">
        <f aca="false">O556+O557+O558+O559</f>
        <v>786000</v>
      </c>
      <c r="P555" s="19" t="n">
        <f aca="false">P556+P557+P558+P559</f>
        <v>0</v>
      </c>
      <c r="Q555" s="19" t="n">
        <f aca="false">Q556+Q557+Q558+Q559</f>
        <v>0</v>
      </c>
      <c r="R555" s="19" t="n">
        <f aca="false">R556+R557+R558+R559</f>
        <v>0</v>
      </c>
      <c r="S555" s="19" t="n">
        <f aca="false">S556+S557+S558+S559</f>
        <v>0</v>
      </c>
      <c r="T555" s="19" t="n">
        <f aca="false">T556+T557+T558+T559</f>
        <v>0</v>
      </c>
      <c r="U555" s="19" t="n">
        <f aca="false">U556+U557+U558+U559</f>
        <v>0</v>
      </c>
      <c r="V555" s="19" t="n">
        <f aca="false">V556+V557+V558+V559</f>
        <v>619974</v>
      </c>
      <c r="W555" s="19" t="n">
        <f aca="false">W556+W557+W558+W559</f>
        <v>619974</v>
      </c>
    </row>
    <row r="556" customFormat="false" ht="31.5" hidden="false" customHeight="false" outlineLevel="0" collapsed="false">
      <c r="A556" s="17" t="s">
        <v>26</v>
      </c>
      <c r="B556" s="18" t="s">
        <v>18</v>
      </c>
      <c r="C556" s="12" t="n">
        <v>826</v>
      </c>
      <c r="D556" s="18" t="s">
        <v>20</v>
      </c>
      <c r="E556" s="18" t="s">
        <v>516</v>
      </c>
      <c r="F556" s="18" t="n">
        <v>9999902040</v>
      </c>
      <c r="G556" s="18" t="s">
        <v>27</v>
      </c>
      <c r="H556" s="18"/>
      <c r="I556" s="18"/>
      <c r="J556" s="18"/>
      <c r="K556" s="18"/>
      <c r="L556" s="18"/>
      <c r="M556" s="18"/>
      <c r="N556" s="18"/>
      <c r="O556" s="19" t="n">
        <v>500000</v>
      </c>
      <c r="P556" s="21"/>
      <c r="Q556" s="21"/>
      <c r="R556" s="21"/>
      <c r="S556" s="21"/>
      <c r="T556" s="21"/>
      <c r="U556" s="21"/>
      <c r="V556" s="19" t="n">
        <v>387000</v>
      </c>
      <c r="W556" s="19" t="n">
        <v>387000</v>
      </c>
      <c r="X556" s="20"/>
    </row>
    <row r="557" customFormat="false" ht="47.25" hidden="false" customHeight="false" outlineLevel="0" collapsed="false">
      <c r="A557" s="17" t="s">
        <v>36</v>
      </c>
      <c r="B557" s="18" t="s">
        <v>18</v>
      </c>
      <c r="C557" s="12" t="n">
        <v>826</v>
      </c>
      <c r="D557" s="18" t="s">
        <v>20</v>
      </c>
      <c r="E557" s="18" t="s">
        <v>516</v>
      </c>
      <c r="F557" s="18" t="n">
        <v>9999902040</v>
      </c>
      <c r="G557" s="18" t="s">
        <v>37</v>
      </c>
      <c r="H557" s="18"/>
      <c r="I557" s="18"/>
      <c r="J557" s="18"/>
      <c r="K557" s="18"/>
      <c r="L557" s="18"/>
      <c r="M557" s="18"/>
      <c r="N557" s="18"/>
      <c r="O557" s="19" t="n">
        <v>45000</v>
      </c>
      <c r="P557" s="21"/>
      <c r="Q557" s="21"/>
      <c r="R557" s="21"/>
      <c r="S557" s="21"/>
      <c r="T557" s="21"/>
      <c r="U557" s="21"/>
      <c r="V557" s="19" t="n">
        <v>38700</v>
      </c>
      <c r="W557" s="19" t="n">
        <v>38700</v>
      </c>
    </row>
    <row r="558" customFormat="false" ht="63" hidden="false" customHeight="false" outlineLevel="0" collapsed="false">
      <c r="A558" s="17" t="s">
        <v>28</v>
      </c>
      <c r="B558" s="18"/>
      <c r="C558" s="12" t="n">
        <v>826</v>
      </c>
      <c r="D558" s="18" t="s">
        <v>20</v>
      </c>
      <c r="E558" s="18" t="s">
        <v>516</v>
      </c>
      <c r="F558" s="18" t="n">
        <v>9999902040</v>
      </c>
      <c r="G558" s="18" t="s">
        <v>29</v>
      </c>
      <c r="H558" s="18"/>
      <c r="I558" s="18"/>
      <c r="J558" s="18"/>
      <c r="K558" s="18"/>
      <c r="L558" s="18"/>
      <c r="M558" s="18"/>
      <c r="N558" s="18"/>
      <c r="O558" s="19" t="n">
        <v>151000</v>
      </c>
      <c r="P558" s="21"/>
      <c r="Q558" s="21"/>
      <c r="R558" s="21"/>
      <c r="S558" s="21"/>
      <c r="T558" s="21"/>
      <c r="U558" s="21"/>
      <c r="V558" s="19" t="n">
        <v>116874</v>
      </c>
      <c r="W558" s="19" t="n">
        <v>116874</v>
      </c>
    </row>
    <row r="559" customFormat="false" ht="15.75" hidden="false" customHeight="false" outlineLevel="0" collapsed="false">
      <c r="A559" s="17" t="s">
        <v>38</v>
      </c>
      <c r="B559" s="18"/>
      <c r="C559" s="12" t="n">
        <v>826</v>
      </c>
      <c r="D559" s="18" t="s">
        <v>20</v>
      </c>
      <c r="E559" s="18" t="s">
        <v>516</v>
      </c>
      <c r="F559" s="18" t="n">
        <v>9999902040</v>
      </c>
      <c r="G559" s="18" t="s">
        <v>39</v>
      </c>
      <c r="H559" s="18" t="s">
        <v>18</v>
      </c>
      <c r="I559" s="18"/>
      <c r="J559" s="18"/>
      <c r="K559" s="18"/>
      <c r="L559" s="18"/>
      <c r="M559" s="18"/>
      <c r="N559" s="18"/>
      <c r="O559" s="27" t="n">
        <v>90000</v>
      </c>
      <c r="P559" s="21"/>
      <c r="Q559" s="21"/>
      <c r="R559" s="21"/>
      <c r="S559" s="21"/>
      <c r="T559" s="21"/>
      <c r="U559" s="21"/>
      <c r="V559" s="27" t="n">
        <v>77400</v>
      </c>
      <c r="W559" s="27" t="n">
        <v>77400</v>
      </c>
    </row>
    <row r="560" customFormat="false" ht="63" hidden="false" customHeight="false" outlineLevel="0" collapsed="false">
      <c r="A560" s="76" t="s">
        <v>529</v>
      </c>
      <c r="B560" s="18"/>
      <c r="C560" s="77" t="n">
        <v>827</v>
      </c>
      <c r="D560" s="73" t="s">
        <v>16</v>
      </c>
      <c r="E560" s="73" t="s">
        <v>16</v>
      </c>
      <c r="F560" s="68" t="s">
        <v>17</v>
      </c>
      <c r="G560" s="73" t="s">
        <v>18</v>
      </c>
      <c r="H560" s="18"/>
      <c r="I560" s="18"/>
      <c r="J560" s="18"/>
      <c r="K560" s="18"/>
      <c r="L560" s="18"/>
      <c r="M560" s="18"/>
      <c r="N560" s="18"/>
      <c r="O560" s="36" t="n">
        <f aca="false">O561</f>
        <v>25841319.22</v>
      </c>
      <c r="P560" s="36" t="n">
        <f aca="false">P561</f>
        <v>0</v>
      </c>
      <c r="Q560" s="36" t="n">
        <f aca="false">Q561</f>
        <v>0</v>
      </c>
      <c r="R560" s="36" t="n">
        <f aca="false">R561</f>
        <v>0</v>
      </c>
      <c r="S560" s="36" t="n">
        <f aca="false">S561</f>
        <v>0</v>
      </c>
      <c r="T560" s="36" t="n">
        <f aca="false">T561</f>
        <v>0</v>
      </c>
      <c r="U560" s="36" t="n">
        <f aca="false">U561</f>
        <v>0</v>
      </c>
      <c r="V560" s="36" t="n">
        <f aca="false">V561</f>
        <v>20020757.65</v>
      </c>
      <c r="W560" s="36" t="n">
        <f aca="false">W561</f>
        <v>20020757.65</v>
      </c>
    </row>
    <row r="561" customFormat="false" ht="15.75" hidden="false" customHeight="false" outlineLevel="0" collapsed="false">
      <c r="A561" s="17" t="s">
        <v>58</v>
      </c>
      <c r="B561" s="18"/>
      <c r="C561" s="12" t="n">
        <v>827</v>
      </c>
      <c r="D561" s="18" t="s">
        <v>20</v>
      </c>
      <c r="E561" s="18" t="s">
        <v>59</v>
      </c>
      <c r="F561" s="18" t="s">
        <v>17</v>
      </c>
      <c r="G561" s="18" t="s">
        <v>18</v>
      </c>
      <c r="H561" s="18"/>
      <c r="I561" s="18"/>
      <c r="J561" s="18"/>
      <c r="K561" s="18"/>
      <c r="L561" s="18"/>
      <c r="M561" s="18"/>
      <c r="N561" s="18"/>
      <c r="O561" s="19" t="n">
        <f aca="false">O565+O576+O562</f>
        <v>25841319.22</v>
      </c>
      <c r="P561" s="19" t="n">
        <f aca="false">P565</f>
        <v>0</v>
      </c>
      <c r="Q561" s="19" t="n">
        <f aca="false">Q565</f>
        <v>0</v>
      </c>
      <c r="R561" s="19" t="n">
        <f aca="false">R565</f>
        <v>0</v>
      </c>
      <c r="S561" s="19" t="n">
        <f aca="false">S565</f>
        <v>0</v>
      </c>
      <c r="T561" s="19" t="n">
        <f aca="false">T565</f>
        <v>0</v>
      </c>
      <c r="U561" s="19" t="n">
        <f aca="false">U565</f>
        <v>0</v>
      </c>
      <c r="V561" s="19" t="n">
        <f aca="false">V565+V576</f>
        <v>20020757.65</v>
      </c>
      <c r="W561" s="19" t="n">
        <f aca="false">W565+W576</f>
        <v>20020757.65</v>
      </c>
      <c r="X561" s="20"/>
    </row>
    <row r="562" customFormat="false" ht="31.5" hidden="false" customHeight="false" outlineLevel="0" collapsed="false">
      <c r="A562" s="17" t="s">
        <v>23</v>
      </c>
      <c r="B562" s="18" t="s">
        <v>18</v>
      </c>
      <c r="C562" s="12" t="n">
        <v>827</v>
      </c>
      <c r="D562" s="18" t="s">
        <v>20</v>
      </c>
      <c r="E562" s="18" t="s">
        <v>59</v>
      </c>
      <c r="F562" s="22" t="s">
        <v>24</v>
      </c>
      <c r="G562" s="18" t="s">
        <v>18</v>
      </c>
      <c r="H562" s="18"/>
      <c r="I562" s="18"/>
      <c r="J562" s="18"/>
      <c r="K562" s="18"/>
      <c r="L562" s="18"/>
      <c r="M562" s="18"/>
      <c r="N562" s="18"/>
      <c r="O562" s="19" t="n">
        <f aca="false">O563</f>
        <v>120000</v>
      </c>
      <c r="P562" s="19"/>
      <c r="Q562" s="19"/>
      <c r="R562" s="19"/>
      <c r="S562" s="19"/>
      <c r="T562" s="19"/>
      <c r="U562" s="19"/>
      <c r="V562" s="19"/>
      <c r="W562" s="19"/>
      <c r="X562" s="20"/>
    </row>
    <row r="563" customFormat="false" ht="31.5" hidden="false" customHeight="false" outlineLevel="0" collapsed="false">
      <c r="A563" s="17" t="s">
        <v>141</v>
      </c>
      <c r="B563" s="18"/>
      <c r="C563" s="12" t="n">
        <v>827</v>
      </c>
      <c r="D563" s="18" t="s">
        <v>20</v>
      </c>
      <c r="E563" s="18" t="s">
        <v>59</v>
      </c>
      <c r="F563" s="22" t="s">
        <v>142</v>
      </c>
      <c r="G563" s="18" t="s">
        <v>18</v>
      </c>
      <c r="H563" s="18"/>
      <c r="I563" s="18"/>
      <c r="J563" s="18"/>
      <c r="K563" s="18"/>
      <c r="L563" s="18"/>
      <c r="M563" s="18"/>
      <c r="N563" s="18"/>
      <c r="O563" s="19" t="n">
        <f aca="false">O564</f>
        <v>120000</v>
      </c>
      <c r="P563" s="21"/>
      <c r="Q563" s="21"/>
      <c r="R563" s="21"/>
      <c r="S563" s="21"/>
      <c r="T563" s="21"/>
      <c r="U563" s="21"/>
      <c r="V563" s="19"/>
      <c r="W563" s="19"/>
      <c r="X563" s="20"/>
    </row>
    <row r="564" customFormat="false" ht="15.75" hidden="false" customHeight="false" outlineLevel="0" collapsed="false">
      <c r="A564" s="17" t="s">
        <v>38</v>
      </c>
      <c r="B564" s="18"/>
      <c r="C564" s="12" t="n">
        <v>827</v>
      </c>
      <c r="D564" s="18" t="s">
        <v>20</v>
      </c>
      <c r="E564" s="18" t="s">
        <v>59</v>
      </c>
      <c r="F564" s="22" t="s">
        <v>142</v>
      </c>
      <c r="G564" s="18" t="n">
        <v>244</v>
      </c>
      <c r="H564" s="18"/>
      <c r="I564" s="18"/>
      <c r="J564" s="18"/>
      <c r="K564" s="18"/>
      <c r="L564" s="18"/>
      <c r="M564" s="18"/>
      <c r="N564" s="18"/>
      <c r="O564" s="19" t="n">
        <v>120000</v>
      </c>
      <c r="P564" s="21"/>
      <c r="Q564" s="21"/>
      <c r="R564" s="21"/>
      <c r="S564" s="21"/>
      <c r="T564" s="21"/>
      <c r="U564" s="21"/>
      <c r="V564" s="19"/>
      <c r="W564" s="19"/>
      <c r="X564" s="20"/>
    </row>
    <row r="565" customFormat="false" ht="47.25" hidden="false" customHeight="false" outlineLevel="0" collapsed="false">
      <c r="A565" s="17" t="s">
        <v>530</v>
      </c>
      <c r="B565" s="18"/>
      <c r="C565" s="12" t="n">
        <v>827</v>
      </c>
      <c r="D565" s="24" t="s">
        <v>20</v>
      </c>
      <c r="E565" s="24" t="s">
        <v>59</v>
      </c>
      <c r="F565" s="78" t="s">
        <v>531</v>
      </c>
      <c r="G565" s="22" t="s">
        <v>18</v>
      </c>
      <c r="H565" s="18"/>
      <c r="I565" s="18"/>
      <c r="J565" s="18"/>
      <c r="K565" s="18"/>
      <c r="L565" s="18"/>
      <c r="M565" s="18"/>
      <c r="N565" s="18"/>
      <c r="O565" s="19" t="n">
        <f aca="false">O566+O567+O568+O569+O570+O571+O572+O573</f>
        <v>25453839.22</v>
      </c>
      <c r="P565" s="19" t="n">
        <f aca="false">P566+P567+P568+P569+P570+P571+P572+P573</f>
        <v>0</v>
      </c>
      <c r="Q565" s="19" t="n">
        <f aca="false">Q566+Q567+Q568+Q569+Q570+Q571+Q572+Q573</f>
        <v>0</v>
      </c>
      <c r="R565" s="19" t="n">
        <f aca="false">R566+R567+R568+R569+R570+R571+R572+R573</f>
        <v>0</v>
      </c>
      <c r="S565" s="19" t="n">
        <f aca="false">S566+S567+S568+S569+S570+S571+S572+S573</f>
        <v>0</v>
      </c>
      <c r="T565" s="19" t="n">
        <f aca="false">T566+T567+T568+T569+T570+T571+T572+T573</f>
        <v>0</v>
      </c>
      <c r="U565" s="19" t="n">
        <f aca="false">U566+U567+U568+U569+U570+U571+U572+U573</f>
        <v>0</v>
      </c>
      <c r="V565" s="19" t="n">
        <f aca="false">V566+V567+V568+V569+V570+V571+V572+V573</f>
        <v>19790724.85</v>
      </c>
      <c r="W565" s="19" t="n">
        <f aca="false">W566+W567+W568+W569+W570+W571+W572+W573</f>
        <v>19790724.85</v>
      </c>
    </row>
    <row r="566" customFormat="false" ht="15.75" hidden="false" customHeight="false" outlineLevel="0" collapsed="false">
      <c r="A566" s="17" t="s">
        <v>383</v>
      </c>
      <c r="B566" s="18"/>
      <c r="C566" s="12" t="n">
        <v>827</v>
      </c>
      <c r="D566" s="24" t="s">
        <v>20</v>
      </c>
      <c r="E566" s="24" t="s">
        <v>59</v>
      </c>
      <c r="F566" s="78" t="s">
        <v>532</v>
      </c>
      <c r="G566" s="18" t="s">
        <v>384</v>
      </c>
      <c r="H566" s="18"/>
      <c r="I566" s="18"/>
      <c r="J566" s="18"/>
      <c r="K566" s="18"/>
      <c r="L566" s="18"/>
      <c r="M566" s="18"/>
      <c r="N566" s="18"/>
      <c r="O566" s="19" t="n">
        <v>14318160.03</v>
      </c>
      <c r="P566" s="21"/>
      <c r="Q566" s="21"/>
      <c r="R566" s="21"/>
      <c r="S566" s="21"/>
      <c r="T566" s="21"/>
      <c r="U566" s="21"/>
      <c r="V566" s="19" t="n">
        <v>11082255.87</v>
      </c>
      <c r="W566" s="19" t="n">
        <v>11082255.87</v>
      </c>
      <c r="X566" s="20"/>
    </row>
    <row r="567" customFormat="false" ht="31.5" hidden="false" customHeight="false" outlineLevel="0" collapsed="false">
      <c r="A567" s="17" t="s">
        <v>385</v>
      </c>
      <c r="B567" s="18"/>
      <c r="C567" s="12" t="n">
        <v>827</v>
      </c>
      <c r="D567" s="24" t="s">
        <v>20</v>
      </c>
      <c r="E567" s="24" t="s">
        <v>59</v>
      </c>
      <c r="F567" s="78" t="s">
        <v>532</v>
      </c>
      <c r="G567" s="18" t="s">
        <v>386</v>
      </c>
      <c r="H567" s="18"/>
      <c r="I567" s="18"/>
      <c r="J567" s="18"/>
      <c r="K567" s="18"/>
      <c r="L567" s="18"/>
      <c r="M567" s="18"/>
      <c r="N567" s="18"/>
      <c r="O567" s="19" t="n">
        <v>101088</v>
      </c>
      <c r="P567" s="21"/>
      <c r="Q567" s="21"/>
      <c r="R567" s="21"/>
      <c r="S567" s="21"/>
      <c r="T567" s="21"/>
      <c r="U567" s="21"/>
      <c r="V567" s="19" t="n">
        <v>86935.68</v>
      </c>
      <c r="W567" s="19" t="n">
        <v>86935.68</v>
      </c>
    </row>
    <row r="568" customFormat="false" ht="63" hidden="false" customHeight="false" outlineLevel="0" collapsed="false">
      <c r="A568" s="17" t="s">
        <v>387</v>
      </c>
      <c r="B568" s="18"/>
      <c r="C568" s="12" t="n">
        <v>827</v>
      </c>
      <c r="D568" s="24" t="s">
        <v>20</v>
      </c>
      <c r="E568" s="24" t="s">
        <v>59</v>
      </c>
      <c r="F568" s="78" t="s">
        <v>532</v>
      </c>
      <c r="G568" s="18" t="s">
        <v>388</v>
      </c>
      <c r="H568" s="18"/>
      <c r="I568" s="18"/>
      <c r="J568" s="18"/>
      <c r="K568" s="18"/>
      <c r="L568" s="18"/>
      <c r="M568" s="18"/>
      <c r="N568" s="18"/>
      <c r="O568" s="19" t="n">
        <v>4324084</v>
      </c>
      <c r="P568" s="21"/>
      <c r="Q568" s="21"/>
      <c r="R568" s="21"/>
      <c r="S568" s="21"/>
      <c r="T568" s="21"/>
      <c r="U568" s="21"/>
      <c r="V568" s="19" t="n">
        <v>3346841.01</v>
      </c>
      <c r="W568" s="19" t="n">
        <v>3346841.01</v>
      </c>
    </row>
    <row r="569" customFormat="false" ht="15.75" hidden="false" customHeight="false" outlineLevel="0" collapsed="false">
      <c r="A569" s="17" t="s">
        <v>38</v>
      </c>
      <c r="B569" s="18"/>
      <c r="C569" s="12" t="n">
        <v>827</v>
      </c>
      <c r="D569" s="24" t="s">
        <v>20</v>
      </c>
      <c r="E569" s="24" t="s">
        <v>59</v>
      </c>
      <c r="F569" s="78" t="s">
        <v>532</v>
      </c>
      <c r="G569" s="18" t="s">
        <v>39</v>
      </c>
      <c r="H569" s="18"/>
      <c r="I569" s="18"/>
      <c r="J569" s="18"/>
      <c r="K569" s="18"/>
      <c r="L569" s="18"/>
      <c r="M569" s="18"/>
      <c r="N569" s="18"/>
      <c r="O569" s="19" t="n">
        <v>3055302</v>
      </c>
      <c r="P569" s="21"/>
      <c r="Q569" s="21"/>
      <c r="R569" s="21"/>
      <c r="S569" s="21"/>
      <c r="T569" s="21"/>
      <c r="U569" s="21"/>
      <c r="V569" s="19" t="n">
        <v>2627559.72</v>
      </c>
      <c r="W569" s="19" t="n">
        <v>2627559.72</v>
      </c>
    </row>
    <row r="570" customFormat="false" ht="31.5" hidden="false" customHeight="false" outlineLevel="0" collapsed="false">
      <c r="A570" s="17" t="s">
        <v>40</v>
      </c>
      <c r="B570" s="18"/>
      <c r="C570" s="12" t="n">
        <v>827</v>
      </c>
      <c r="D570" s="24" t="s">
        <v>20</v>
      </c>
      <c r="E570" s="24" t="s">
        <v>59</v>
      </c>
      <c r="F570" s="78" t="s">
        <v>532</v>
      </c>
      <c r="G570" s="18" t="s">
        <v>41</v>
      </c>
      <c r="H570" s="18"/>
      <c r="I570" s="18"/>
      <c r="J570" s="18"/>
      <c r="K570" s="18"/>
      <c r="L570" s="18"/>
      <c r="M570" s="18"/>
      <c r="N570" s="18"/>
      <c r="O570" s="19" t="n">
        <v>174329.06</v>
      </c>
      <c r="P570" s="21"/>
      <c r="Q570" s="21"/>
      <c r="R570" s="21"/>
      <c r="S570" s="21"/>
      <c r="T570" s="21"/>
      <c r="U570" s="21"/>
      <c r="V570" s="19" t="n">
        <v>149922.99</v>
      </c>
      <c r="W570" s="19" t="n">
        <v>149922.99</v>
      </c>
    </row>
    <row r="571" customFormat="false" ht="15.75" hidden="false" customHeight="false" outlineLevel="0" collapsed="false">
      <c r="A571" s="17" t="s">
        <v>42</v>
      </c>
      <c r="B571" s="18"/>
      <c r="C571" s="12" t="n">
        <v>827</v>
      </c>
      <c r="D571" s="24" t="s">
        <v>20</v>
      </c>
      <c r="E571" s="24" t="s">
        <v>59</v>
      </c>
      <c r="F571" s="25" t="s">
        <v>532</v>
      </c>
      <c r="G571" s="18" t="s">
        <v>43</v>
      </c>
      <c r="H571" s="18"/>
      <c r="I571" s="18"/>
      <c r="J571" s="18"/>
      <c r="K571" s="18"/>
      <c r="L571" s="18"/>
      <c r="M571" s="18"/>
      <c r="N571" s="18"/>
      <c r="O571" s="19" t="n">
        <v>45720</v>
      </c>
      <c r="P571" s="21"/>
      <c r="Q571" s="21"/>
      <c r="R571" s="21"/>
      <c r="S571" s="21"/>
      <c r="T571" s="21"/>
      <c r="U571" s="21"/>
      <c r="V571" s="19" t="n">
        <v>39319.2</v>
      </c>
      <c r="W571" s="19" t="n">
        <v>39319.2</v>
      </c>
    </row>
    <row r="572" customFormat="false" ht="15.75" hidden="false" customHeight="false" outlineLevel="0" collapsed="false">
      <c r="A572" s="17" t="s">
        <v>44</v>
      </c>
      <c r="B572" s="18"/>
      <c r="C572" s="12" t="n">
        <v>827</v>
      </c>
      <c r="D572" s="24" t="s">
        <v>20</v>
      </c>
      <c r="E572" s="24" t="s">
        <v>59</v>
      </c>
      <c r="F572" s="25" t="s">
        <v>532</v>
      </c>
      <c r="G572" s="18" t="s">
        <v>45</v>
      </c>
      <c r="H572" s="18"/>
      <c r="I572" s="18"/>
      <c r="J572" s="18"/>
      <c r="K572" s="18"/>
      <c r="L572" s="18"/>
      <c r="M572" s="18"/>
      <c r="N572" s="18"/>
      <c r="O572" s="19" t="n">
        <v>1080</v>
      </c>
      <c r="P572" s="21"/>
      <c r="Q572" s="21"/>
      <c r="R572" s="21"/>
      <c r="S572" s="21"/>
      <c r="T572" s="21"/>
      <c r="U572" s="21"/>
      <c r="V572" s="19" t="n">
        <v>928.8</v>
      </c>
      <c r="W572" s="19" t="n">
        <v>928.8</v>
      </c>
      <c r="X572" s="20"/>
    </row>
    <row r="573" customFormat="false" ht="31.5" hidden="false" customHeight="false" outlineLevel="0" collapsed="false">
      <c r="A573" s="17" t="s">
        <v>310</v>
      </c>
      <c r="B573" s="18"/>
      <c r="C573" s="12" t="n">
        <v>827</v>
      </c>
      <c r="D573" s="24" t="s">
        <v>20</v>
      </c>
      <c r="E573" s="24" t="s">
        <v>59</v>
      </c>
      <c r="F573" s="25" t="s">
        <v>533</v>
      </c>
      <c r="G573" s="22" t="s">
        <v>18</v>
      </c>
      <c r="H573" s="18"/>
      <c r="I573" s="18"/>
      <c r="J573" s="18"/>
      <c r="K573" s="18"/>
      <c r="L573" s="18"/>
      <c r="M573" s="18"/>
      <c r="N573" s="18"/>
      <c r="O573" s="19" t="n">
        <f aca="false">O574+O575</f>
        <v>3434076.13</v>
      </c>
      <c r="P573" s="19" t="n">
        <f aca="false">P574+P575</f>
        <v>0</v>
      </c>
      <c r="Q573" s="19" t="n">
        <f aca="false">Q574+Q575</f>
        <v>0</v>
      </c>
      <c r="R573" s="19" t="n">
        <f aca="false">R574+R575</f>
        <v>0</v>
      </c>
      <c r="S573" s="19" t="n">
        <f aca="false">S574+S575</f>
        <v>0</v>
      </c>
      <c r="T573" s="19" t="n">
        <f aca="false">T574+T575</f>
        <v>0</v>
      </c>
      <c r="U573" s="19" t="n">
        <f aca="false">U574+U575</f>
        <v>0</v>
      </c>
      <c r="V573" s="19" t="n">
        <f aca="false">V574+V575</f>
        <v>2456961.58</v>
      </c>
      <c r="W573" s="19" t="n">
        <f aca="false">W574+W575</f>
        <v>2456961.58</v>
      </c>
      <c r="X573" s="20"/>
    </row>
    <row r="574" customFormat="false" ht="15.75" hidden="false" customHeight="false" outlineLevel="0" collapsed="false">
      <c r="A574" s="17" t="s">
        <v>38</v>
      </c>
      <c r="B574" s="18"/>
      <c r="C574" s="12" t="n">
        <v>827</v>
      </c>
      <c r="D574" s="24" t="s">
        <v>20</v>
      </c>
      <c r="E574" s="24" t="s">
        <v>59</v>
      </c>
      <c r="F574" s="25" t="s">
        <v>533</v>
      </c>
      <c r="G574" s="18" t="n">
        <v>244</v>
      </c>
      <c r="H574" s="18"/>
      <c r="I574" s="18"/>
      <c r="J574" s="18"/>
      <c r="K574" s="18"/>
      <c r="L574" s="18"/>
      <c r="M574" s="18"/>
      <c r="N574" s="18"/>
      <c r="O574" s="19" t="n">
        <v>17369.7</v>
      </c>
      <c r="P574" s="21"/>
      <c r="Q574" s="21"/>
      <c r="R574" s="21"/>
      <c r="S574" s="21"/>
      <c r="T574" s="21"/>
      <c r="U574" s="21"/>
      <c r="V574" s="19" t="n">
        <v>12334.09</v>
      </c>
      <c r="W574" s="19" t="n">
        <v>12334.09</v>
      </c>
    </row>
    <row r="575" customFormat="false" ht="15.75" hidden="false" customHeight="false" outlineLevel="0" collapsed="false">
      <c r="A575" s="17" t="s">
        <v>110</v>
      </c>
      <c r="B575" s="18"/>
      <c r="C575" s="12" t="n">
        <v>827</v>
      </c>
      <c r="D575" s="24" t="s">
        <v>20</v>
      </c>
      <c r="E575" s="24" t="s">
        <v>59</v>
      </c>
      <c r="F575" s="25" t="s">
        <v>533</v>
      </c>
      <c r="G575" s="18" t="n">
        <v>247</v>
      </c>
      <c r="H575" s="18"/>
      <c r="I575" s="18"/>
      <c r="J575" s="18"/>
      <c r="K575" s="18"/>
      <c r="L575" s="18"/>
      <c r="M575" s="18"/>
      <c r="N575" s="18"/>
      <c r="O575" s="19" t="n">
        <v>3416706.43</v>
      </c>
      <c r="V575" s="19" t="n">
        <v>2444627.49</v>
      </c>
      <c r="W575" s="19" t="n">
        <v>2444627.49</v>
      </c>
    </row>
    <row r="576" customFormat="false" ht="78.75" hidden="false" customHeight="false" outlineLevel="0" collapsed="false">
      <c r="A576" s="17" t="s">
        <v>534</v>
      </c>
      <c r="B576" s="18"/>
      <c r="C576" s="12" t="n">
        <v>827</v>
      </c>
      <c r="D576" s="24" t="s">
        <v>20</v>
      </c>
      <c r="E576" s="24" t="s">
        <v>59</v>
      </c>
      <c r="F576" s="24" t="s">
        <v>535</v>
      </c>
      <c r="G576" s="22" t="s">
        <v>18</v>
      </c>
      <c r="H576" s="18"/>
      <c r="I576" s="18"/>
      <c r="J576" s="18"/>
      <c r="K576" s="18"/>
      <c r="L576" s="18"/>
      <c r="M576" s="18"/>
      <c r="N576" s="18"/>
      <c r="O576" s="19" t="n">
        <f aca="false">O577</f>
        <v>267480</v>
      </c>
      <c r="P576" s="19" t="n">
        <f aca="false">P577</f>
        <v>0</v>
      </c>
      <c r="Q576" s="19" t="n">
        <f aca="false">Q577</f>
        <v>0</v>
      </c>
      <c r="R576" s="19" t="n">
        <f aca="false">R577</f>
        <v>0</v>
      </c>
      <c r="S576" s="19" t="n">
        <f aca="false">S577</f>
        <v>0</v>
      </c>
      <c r="T576" s="19" t="n">
        <f aca="false">T577</f>
        <v>0</v>
      </c>
      <c r="U576" s="19" t="n">
        <f aca="false">U577</f>
        <v>0</v>
      </c>
      <c r="V576" s="19" t="n">
        <f aca="false">V577</f>
        <v>230032.8</v>
      </c>
      <c r="W576" s="19" t="n">
        <f aca="false">W577</f>
        <v>230032.8</v>
      </c>
    </row>
    <row r="577" customFormat="false" ht="78.75" hidden="false" customHeight="false" outlineLevel="0" collapsed="false">
      <c r="A577" s="17" t="s">
        <v>536</v>
      </c>
      <c r="B577" s="18"/>
      <c r="C577" s="12" t="n">
        <v>827</v>
      </c>
      <c r="D577" s="24" t="s">
        <v>20</v>
      </c>
      <c r="E577" s="24" t="s">
        <v>59</v>
      </c>
      <c r="F577" s="24" t="s">
        <v>537</v>
      </c>
      <c r="G577" s="22" t="s">
        <v>18</v>
      </c>
      <c r="H577" s="18"/>
      <c r="I577" s="18"/>
      <c r="J577" s="18"/>
      <c r="K577" s="18"/>
      <c r="L577" s="18"/>
      <c r="M577" s="18"/>
      <c r="N577" s="18"/>
      <c r="O577" s="19" t="n">
        <f aca="false">O578</f>
        <v>267480</v>
      </c>
      <c r="P577" s="19" t="n">
        <f aca="false">P578</f>
        <v>0</v>
      </c>
      <c r="Q577" s="19" t="n">
        <f aca="false">Q578</f>
        <v>0</v>
      </c>
      <c r="R577" s="19" t="n">
        <f aca="false">R578</f>
        <v>0</v>
      </c>
      <c r="S577" s="19" t="n">
        <f aca="false">S578</f>
        <v>0</v>
      </c>
      <c r="T577" s="19" t="n">
        <f aca="false">T578</f>
        <v>0</v>
      </c>
      <c r="U577" s="19" t="n">
        <f aca="false">U578</f>
        <v>0</v>
      </c>
      <c r="V577" s="19" t="n">
        <f aca="false">V578</f>
        <v>230032.8</v>
      </c>
      <c r="W577" s="19" t="n">
        <f aca="false">W578</f>
        <v>230032.8</v>
      </c>
    </row>
    <row r="578" customFormat="false" ht="15.75" hidden="false" customHeight="false" outlineLevel="0" collapsed="false">
      <c r="A578" s="17" t="s">
        <v>38</v>
      </c>
      <c r="B578" s="18"/>
      <c r="C578" s="12" t="n">
        <v>827</v>
      </c>
      <c r="D578" s="79" t="s">
        <v>20</v>
      </c>
      <c r="E578" s="79" t="s">
        <v>59</v>
      </c>
      <c r="F578" s="79" t="s">
        <v>537</v>
      </c>
      <c r="G578" s="80" t="n">
        <v>244</v>
      </c>
      <c r="H578" s="80"/>
      <c r="I578" s="80"/>
      <c r="J578" s="80"/>
      <c r="K578" s="80"/>
      <c r="L578" s="80"/>
      <c r="M578" s="80"/>
      <c r="N578" s="80"/>
      <c r="O578" s="81" t="n">
        <v>267480</v>
      </c>
      <c r="P578" s="82"/>
      <c r="Q578" s="82"/>
      <c r="R578" s="82"/>
      <c r="S578" s="82"/>
      <c r="T578" s="82"/>
      <c r="U578" s="82"/>
      <c r="V578" s="81" t="n">
        <v>230032.8</v>
      </c>
      <c r="W578" s="81" t="n">
        <v>230032.8</v>
      </c>
    </row>
    <row r="579" customFormat="false" ht="15.75" hidden="false" customHeight="false" outlineLevel="0" collapsed="false">
      <c r="A579" s="83" t="s">
        <v>538</v>
      </c>
      <c r="B579" s="67"/>
      <c r="C579" s="84"/>
      <c r="D579" s="46"/>
      <c r="E579" s="46"/>
      <c r="F579" s="46"/>
      <c r="G579" s="85"/>
      <c r="H579" s="85"/>
      <c r="I579" s="85"/>
      <c r="J579" s="85"/>
      <c r="K579" s="85"/>
      <c r="L579" s="85"/>
      <c r="M579" s="85"/>
      <c r="N579" s="85"/>
      <c r="O579" s="86" t="n">
        <f aca="false">O10+O269+O394+O502+O532+O548+O560</f>
        <v>589621139.13</v>
      </c>
      <c r="P579" s="86" t="e">
        <f aca="false">P10+P269+P394+P502+P532+P548+P560</f>
        <v>#REF!</v>
      </c>
      <c r="Q579" s="86" t="e">
        <f aca="false">Q10+Q269+Q394+Q502+Q532+Q548+Q560</f>
        <v>#REF!</v>
      </c>
      <c r="R579" s="86" t="e">
        <f aca="false">R10+R269+R394+R502+R532+R548+R560</f>
        <v>#REF!</v>
      </c>
      <c r="S579" s="86" t="e">
        <f aca="false">S10+S269+S394+S502+S532+S548+S560</f>
        <v>#REF!</v>
      </c>
      <c r="T579" s="86" t="e">
        <f aca="false">T10+T269+T394+T502+T532+T548+T560</f>
        <v>#REF!</v>
      </c>
      <c r="U579" s="86" t="e">
        <f aca="false">U10+U269+U394+U502+U532+U548+U560</f>
        <v>#REF!</v>
      </c>
      <c r="V579" s="86" t="n">
        <f aca="false">V10+V269+V394+V502+V532+V548+V560</f>
        <v>506403494.31</v>
      </c>
      <c r="W579" s="86" t="n">
        <f aca="false">W10+W269+W394+W502+W532+W548+W560</f>
        <v>516531599.85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9:W538"/>
  <mergeCells count="4">
    <mergeCell ref="V1:W3"/>
    <mergeCell ref="V5:W5"/>
    <mergeCell ref="A6:W6"/>
    <mergeCell ref="A8:W8"/>
  </mergeCells>
  <printOptions headings="false" gridLines="false" gridLinesSet="true" horizontalCentered="false" verticalCentered="false"/>
  <pageMargins left="0.7875" right="0.291666666666667" top="0.291666666666667" bottom="0.2916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2021-07-19T22:11:31Z</dcterms:created>
  <dc:creator>budg5-ПК\budg5</dc:creator>
  <dc:description/>
  <dc:language>ru-RU</dc:language>
  <cp:lastModifiedBy/>
  <cp:lastPrinted>2023-03-29T14:44:58Z</cp:lastPrinted>
  <dcterms:modified xsi:type="dcterms:W3CDTF">2023-03-29T15:50:49Z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f31budget2021</vt:lpwstr>
  </property>
  <property fmtid="{D5CDD505-2E9C-101B-9397-08002B2CF9AE}" pid="3" name="Версия базы">
    <vt:lpwstr>21.1.1422.48191148</vt:lpwstr>
  </property>
  <property fmtid="{D5CDD505-2E9C-101B-9397-08002B2CF9AE}" pid="4" name="Версия клиента">
    <vt:lpwstr>21.1.12.6210 (.NET 4.0)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Сводная бюджетная роспись</vt:lpwstr>
  </property>
  <property fmtid="{D5CDD505-2E9C-101B-9397-08002B2CF9AE}" pid="7" name="Название отчета">
    <vt:lpwstr>Бюджет-Приложение 9-10 (РАЗД ПОДР ЦСТ ВР) на три года(3).xlsx</vt:lpwstr>
  </property>
  <property fmtid="{D5CDD505-2E9C-101B-9397-08002B2CF9AE}" pid="8" name="Пользователь">
    <vt:lpwstr>budg_5</vt:lpwstr>
  </property>
  <property fmtid="{D5CDD505-2E9C-101B-9397-08002B2CF9AE}" pid="9" name="Сервер">
    <vt:lpwstr>SQL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sqr_rosp_svod_UT_g3.xlt</vt:lpwstr>
  </property>
</Properties>
</file>